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ps" sheetId="1" r:id="rId1"/>
    <sheet name="DB content" sheetId="2" r:id="rId2"/>
  </sheets>
  <definedNames/>
  <calcPr fullCalcOnLoad="1"/>
</workbook>
</file>

<file path=xl/sharedStrings.xml><?xml version="1.0" encoding="utf-8"?>
<sst xmlns="http://schemas.openxmlformats.org/spreadsheetml/2006/main" count="382" uniqueCount="161">
  <si>
    <t>GB</t>
  </si>
  <si>
    <t>MB</t>
  </si>
  <si>
    <t>B</t>
  </si>
  <si>
    <t>Date</t>
  </si>
  <si>
    <t>t start</t>
  </si>
  <si>
    <t>Map</t>
  </si>
  <si>
    <t>J*</t>
  </si>
  <si>
    <t>d(J*)</t>
  </si>
  <si>
    <t>d%(J*)</t>
  </si>
  <si>
    <t>Format</t>
  </si>
  <si>
    <t>Apr</t>
  </si>
  <si>
    <t>10:56</t>
  </si>
  <si>
    <t>OAM-Addon-AF11</t>
  </si>
  <si>
    <t>mbt</t>
  </si>
  <si>
    <t>12:39</t>
  </si>
  <si>
    <t>OAM-Addon-AP11</t>
  </si>
  <si>
    <t>12:13</t>
  </si>
  <si>
    <t>OAM-Addon-AS11</t>
  </si>
  <si>
    <t>Feb</t>
  </si>
  <si>
    <t>09:29</t>
  </si>
  <si>
    <t>OAM-Addon-D11-13</t>
  </si>
  <si>
    <t>09:21</t>
  </si>
  <si>
    <t>OAM-Addon-D-Alps11-13</t>
  </si>
  <si>
    <t>May</t>
  </si>
  <si>
    <t>png</t>
  </si>
  <si>
    <t>sql</t>
  </si>
  <si>
    <t>01:12</t>
  </si>
  <si>
    <t>OAM-Addon-EP11-12</t>
  </si>
  <si>
    <t>Jun</t>
  </si>
  <si>
    <t>09:13</t>
  </si>
  <si>
    <t>14:20</t>
  </si>
  <si>
    <t>Mai</t>
  </si>
  <si>
    <t>02:01</t>
  </si>
  <si>
    <t>03:57</t>
  </si>
  <si>
    <t>OAM-Addon-EP11-12-maxi</t>
  </si>
  <si>
    <t>03:20</t>
  </si>
  <si>
    <t>23:23</t>
  </si>
  <si>
    <t>20:59</t>
  </si>
  <si>
    <t>OAM-Addon-EPMENA11</t>
  </si>
  <si>
    <t>13:25</t>
  </si>
  <si>
    <t>OAM-Addon-NA11</t>
  </si>
  <si>
    <t>OAM-Addon-SA11</t>
  </si>
  <si>
    <t>16:13</t>
  </si>
  <si>
    <t>OAM-Addon-EPm11-13</t>
  </si>
  <si>
    <t>01:01</t>
  </si>
  <si>
    <t>19:41</t>
  </si>
  <si>
    <t>OAM-World-1-8-min</t>
  </si>
  <si>
    <t>Jul</t>
  </si>
  <si>
    <t>16:09</t>
  </si>
  <si>
    <t>OAM-World-1-8</t>
  </si>
  <si>
    <t>16:10</t>
  </si>
  <si>
    <t>16:11</t>
  </si>
  <si>
    <t>OAM-World-1-9</t>
  </si>
  <si>
    <t>16:15</t>
  </si>
  <si>
    <t>OAM-World-1-10</t>
  </si>
  <si>
    <t>17:20</t>
  </si>
  <si>
    <t>d(W1-8 – AO)</t>
  </si>
  <si>
    <t>t finish</t>
  </si>
  <si>
    <t>t prod (m)</t>
  </si>
  <si>
    <t>19:16</t>
  </si>
  <si>
    <t>OAM-World-1-8-AF9-11</t>
  </si>
  <si>
    <t>19:17</t>
  </si>
  <si>
    <t>OAM-World-1-8-AP9-11</t>
  </si>
  <si>
    <t>19:18</t>
  </si>
  <si>
    <t>OAM-World-1-8-AS9-11</t>
  </si>
  <si>
    <t>19:23</t>
  </si>
  <si>
    <t>OAM-World-1-8-D9-13</t>
  </si>
  <si>
    <t>19:24</t>
  </si>
  <si>
    <t>OAM-World-1-8-D-Alps9-13</t>
  </si>
  <si>
    <t>19:28</t>
  </si>
  <si>
    <t>OAM-World-1-8-EP9-12</t>
  </si>
  <si>
    <t>19:29</t>
  </si>
  <si>
    <t>OAM-World-1-8-EPMENA9-11</t>
  </si>
  <si>
    <t>19:30</t>
  </si>
  <si>
    <t>OAM-World-1-8-NA9-11</t>
  </si>
  <si>
    <t>OAM-World-1-8-SA9-11</t>
  </si>
  <si>
    <t>d(W1-7 – W1-8)</t>
  </si>
  <si>
    <t>from W1-11-png</t>
  </si>
  <si>
    <t>transformation from png to J80 each time</t>
  </si>
  <si>
    <t>OAM-W1-7-AF8-11</t>
  </si>
  <si>
    <t>OAM-W1-7-AP8-11</t>
  </si>
  <si>
    <t>ZL 8,9 missing</t>
  </si>
  <si>
    <t>OAM-W1-7-AS8-11</t>
  </si>
  <si>
    <t>23:29</t>
  </si>
  <si>
    <t>OAM-W1-7-EP8-12-maxi</t>
  </si>
  <si>
    <t>04:05</t>
  </si>
  <si>
    <t>OAM-W1-7-EPm8-13</t>
  </si>
  <si>
    <t>OAM-W1-7-EPMENA8-11</t>
  </si>
  <si>
    <t>OAM-W1-7-NA8-11-J80-frJ80</t>
  </si>
  <si>
    <t>OAM-W1-7-NA8-11-J80-frPNG</t>
  </si>
  <si>
    <t>OAM-W1-7-NA8-11-png-frPNG</t>
  </si>
  <si>
    <t>unintended run (missing transformation)</t>
  </si>
  <si>
    <t>OAM-W1-7-NA8-11-J80</t>
  </si>
  <si>
    <t>incomplete ZL 11 FWP</t>
  </si>
  <si>
    <t>OAM-W1-7-SA8-11</t>
  </si>
  <si>
    <t xml:space="preserve">incomplete  </t>
  </si>
  <si>
    <t>Mind: 80 versus 60</t>
  </si>
  <si>
    <t>from W1-11-J80</t>
  </si>
  <si>
    <t>transformation once, only 1:1 extracts</t>
  </si>
  <si>
    <t>OAM-W1-7-D8-13</t>
  </si>
  <si>
    <t>and from OAM-EPlarge12-mid13-J80</t>
  </si>
  <si>
    <t>OAM-W1-7-D-Alps8-13</t>
  </si>
  <si>
    <t>OAM-W1-7-EPmid8-13</t>
  </si>
  <si>
    <t>OAM-W1-7-EP8-12</t>
  </si>
  <si>
    <t>OAM-W1-7-EPlarge8-12</t>
  </si>
  <si>
    <t>OAM-W1-7-NA8-11</t>
  </si>
  <si>
    <t>18:41</t>
  </si>
  <si>
    <t>W1-7</t>
  </si>
  <si>
    <t>20:06</t>
  </si>
  <si>
    <t>W1-7-J80-frPNG</t>
  </si>
  <si>
    <t>W1-7-J80-frJ80</t>
  </si>
  <si>
    <t>W1-7-J80-frBA</t>
  </si>
  <si>
    <t>W1-7-J80-frJ80-transf</t>
  </si>
  <si>
    <t>12:24</t>
  </si>
  <si>
    <t>W1-8</t>
  </si>
  <si>
    <t>ovrwr</t>
  </si>
  <si>
    <t>20:11</t>
  </si>
  <si>
    <t>09:46</t>
  </si>
  <si>
    <t>W1-8-min</t>
  </si>
  <si>
    <t>12:38</t>
  </si>
  <si>
    <t>W1-9</t>
  </si>
  <si>
    <t>12:03</t>
  </si>
  <si>
    <t>13:08</t>
  </si>
  <si>
    <t>W1-10</t>
  </si>
  <si>
    <t>from W1-10-png</t>
  </si>
  <si>
    <t>12:54</t>
  </si>
  <si>
    <t>12:05</t>
  </si>
  <si>
    <t>16:14</t>
  </si>
  <si>
    <t>17:28</t>
  </si>
  <si>
    <t>W1-11</t>
  </si>
  <si>
    <t>12:40</t>
  </si>
  <si>
    <t>19:42</t>
  </si>
  <si>
    <t>from BA?</t>
  </si>
  <si>
    <t>fastest overall production when first create W1-11-J80 (from BA), then all other J80 from W1-11-J80</t>
  </si>
  <si>
    <t>from PNG</t>
  </si>
  <si>
    <t>21:12</t>
  </si>
  <si>
    <t xml:space="preserve">from BA </t>
  </si>
  <si>
    <t>z</t>
  </si>
  <si>
    <t>ZL</t>
  </si>
  <si>
    <t>W1-ZL</t>
  </si>
  <si>
    <t>SQLITEDB (z = 17 – ZL)</t>
  </si>
  <si>
    <t>SELECT COUNT(*) FROM tiles  where z=8;</t>
  </si>
  <si>
    <t>SELECT sum(length(image)) FROM tiles where z=7</t>
  </si>
  <si>
    <t>MBTILES (ZL nicht invertiert!)</t>
  </si>
  <si>
    <t>SELECT COUNT(*) FROM tiles where zoom_level=13;</t>
  </si>
  <si>
    <t>SELECT sum(length(tile_data)) FROM tiles where zoom_level=13</t>
  </si>
  <si>
    <t>OAM-W1-7-NA8-11-…</t>
  </si>
  <si>
    <t>W1-11-…</t>
  </si>
  <si>
    <t>...-J80 from PNG</t>
  </si>
  <si>
    <t>...-PNG from PNG</t>
  </si>
  <si>
    <t>J80 from J80</t>
  </si>
  <si>
    <t>sum(l)</t>
  </si>
  <si>
    <t>count</t>
  </si>
  <si>
    <t>av.l(tile)</t>
  </si>
  <si>
    <t>JPG%</t>
  </si>
  <si>
    <t>comments</t>
  </si>
  <si>
    <t>older file overwrite</t>
  </si>
  <si>
    <t>=&gt; fastest when first create W1-11-J80, then all other J80</t>
  </si>
  <si>
    <t>BA → PNG → W1-7-J80</t>
  </si>
  <si>
    <t>BA → PNG → J80 → W1-7-J80</t>
  </si>
  <si>
    <t>BA → W1-7-J80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</si>
</sst>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@"/>
    <numFmt numFmtId="167" formatCode="0.0"/>
    <numFmt numFmtId="168" formatCode="hh:mm"/>
    <numFmt numFmtId="169" formatCode="0\ %"/>
    <numFmt numFmtId="170" formatCode="yyyy\-mm\-dd"/>
    <numFmt numFmtId="171" formatCode="hh:mm:ss"/>
    <numFmt numFmtId="172" formatCode="[hh]:mm:ss"/>
    <numFmt numFmtId="173" formatCode="0.00"/>
    <numFmt numFmtId="174" formatCode="General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ashDot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dashDot">
        <color indexed="8"/>
      </right>
      <top style="dashDot">
        <color indexed="8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dashDot">
        <color indexed="8"/>
      </right>
      <top>
        <color indexed="63"/>
      </top>
      <bottom style="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5" xfId="0" applyFont="1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7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7" fontId="0" fillId="0" borderId="12" xfId="0" applyNumberFormat="1" applyBorder="1" applyAlignment="1">
      <alignment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13" xfId="0" applyFont="1" applyBorder="1" applyAlignment="1">
      <alignment horizontal="center"/>
    </xf>
    <xf numFmtId="167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Border="1" applyAlignment="1">
      <alignment/>
    </xf>
    <xf numFmtId="164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6" xfId="0" applyBorder="1" applyAlignment="1">
      <alignment/>
    </xf>
    <xf numFmtId="166" fontId="0" fillId="0" borderId="7" xfId="0" applyNumberFormat="1" applyFont="1" applyBorder="1" applyAlignment="1">
      <alignment horizontal="center"/>
    </xf>
    <xf numFmtId="165" fontId="0" fillId="0" borderId="9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right"/>
    </xf>
    <xf numFmtId="164" fontId="0" fillId="0" borderId="12" xfId="0" applyBorder="1" applyAlignment="1">
      <alignment/>
    </xf>
    <xf numFmtId="167" fontId="0" fillId="0" borderId="0" xfId="0" applyNumberFormat="1" applyAlignment="1">
      <alignment/>
    </xf>
    <xf numFmtId="164" fontId="0" fillId="0" borderId="17" xfId="0" applyBorder="1" applyAlignment="1">
      <alignment/>
    </xf>
    <xf numFmtId="165" fontId="0" fillId="0" borderId="18" xfId="0" applyNumberFormat="1" applyBorder="1" applyAlignment="1">
      <alignment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8" xfId="0" applyFont="1" applyBorder="1" applyAlignment="1">
      <alignment/>
    </xf>
    <xf numFmtId="164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164" fontId="0" fillId="0" borderId="21" xfId="0" applyBorder="1" applyAlignment="1">
      <alignment/>
    </xf>
    <xf numFmtId="164" fontId="0" fillId="0" borderId="0" xfId="0" applyAlignment="1">
      <alignment horizontal="right"/>
    </xf>
    <xf numFmtId="164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4" fontId="0" fillId="0" borderId="23" xfId="0" applyBorder="1" applyAlignment="1">
      <alignment/>
    </xf>
    <xf numFmtId="164" fontId="1" fillId="0" borderId="23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0" xfId="0" applyBorder="1" applyAlignment="1">
      <alignment/>
    </xf>
    <xf numFmtId="164" fontId="1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5" fontId="0" fillId="0" borderId="20" xfId="0" applyNumberForma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164" fontId="2" fillId="0" borderId="21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26" xfId="0" applyBorder="1" applyAlignment="1">
      <alignment horizontal="right"/>
    </xf>
    <xf numFmtId="164" fontId="0" fillId="0" borderId="26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8" fontId="0" fillId="0" borderId="26" xfId="0" applyNumberFormat="1" applyFont="1" applyBorder="1" applyAlignment="1">
      <alignment horizontal="center"/>
    </xf>
    <xf numFmtId="164" fontId="0" fillId="0" borderId="26" xfId="0" applyFont="1" applyBorder="1" applyAlignment="1">
      <alignment/>
    </xf>
    <xf numFmtId="164" fontId="1" fillId="0" borderId="26" xfId="0" applyFont="1" applyBorder="1" applyAlignment="1">
      <alignment horizontal="center"/>
    </xf>
    <xf numFmtId="167" fontId="0" fillId="0" borderId="26" xfId="0" applyNumberFormat="1" applyBorder="1" applyAlignment="1">
      <alignment/>
    </xf>
    <xf numFmtId="164" fontId="0" fillId="0" borderId="27" xfId="0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8" fontId="0" fillId="0" borderId="15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6" xfId="0" applyBorder="1" applyAlignment="1">
      <alignment/>
    </xf>
    <xf numFmtId="164" fontId="1" fillId="0" borderId="10" xfId="0" applyFont="1" applyBorder="1" applyAlignment="1">
      <alignment/>
    </xf>
    <xf numFmtId="164" fontId="0" fillId="0" borderId="13" xfId="0" applyBorder="1" applyAlignment="1">
      <alignment/>
    </xf>
    <xf numFmtId="172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4" fillId="0" borderId="28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4" fontId="1" fillId="0" borderId="15" xfId="0" applyFont="1" applyBorder="1" applyAlignment="1">
      <alignment/>
    </xf>
    <xf numFmtId="168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71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workbookViewId="0" topLeftCell="A25">
      <selection activeCell="R55" sqref="R55"/>
    </sheetView>
  </sheetViews>
  <sheetFormatPr defaultColWidth="9.140625" defaultRowHeight="12.75"/>
  <cols>
    <col min="1" max="1" width="6.421875" style="0" customWidth="1"/>
    <col min="2" max="2" width="11.421875" style="0" customWidth="1"/>
    <col min="3" max="3" width="12.28125" style="0" customWidth="1"/>
    <col min="4" max="5" width="4.7109375" style="1" customWidth="1"/>
    <col min="6" max="6" width="7.140625" style="1" customWidth="1"/>
    <col min="7" max="7" width="27.00390625" style="0" customWidth="1"/>
    <col min="8" max="8" width="6.421875" style="2" customWidth="1"/>
    <col min="9" max="9" width="6.421875" style="1" customWidth="1"/>
    <col min="10" max="10" width="6.57421875" style="1" customWidth="1"/>
    <col min="11" max="11" width="7.421875" style="1" customWidth="1"/>
    <col min="12" max="12" width="12.8515625" style="0" customWidth="1"/>
    <col min="13" max="13" width="7.140625" style="0" customWidth="1"/>
    <col min="14" max="14" width="6.140625" style="0" customWidth="1"/>
    <col min="15" max="15" width="9.421875" style="0" customWidth="1"/>
    <col min="16" max="16" width="34.7109375" style="0" customWidth="1"/>
    <col min="17" max="17" width="8.421875" style="0" customWidth="1"/>
    <col min="18" max="19" width="11.421875" style="0" customWidth="1"/>
    <col min="20" max="20" width="29.7109375" style="0" customWidth="1"/>
    <col min="21" max="16384" width="11.421875" style="0" customWidth="1"/>
  </cols>
  <sheetData>
    <row r="1" spans="1:11" ht="14.25">
      <c r="A1" s="2" t="s">
        <v>0</v>
      </c>
      <c r="B1" s="2" t="s">
        <v>1</v>
      </c>
      <c r="C1" s="2" t="s">
        <v>2</v>
      </c>
      <c r="D1" s="2">
        <v>2022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4.25">
      <c r="A2" s="2"/>
      <c r="B2" s="2"/>
      <c r="C2" s="2"/>
      <c r="D2" s="2"/>
      <c r="E2" s="2"/>
      <c r="F2" s="2"/>
      <c r="G2" s="2"/>
      <c r="I2" s="2"/>
      <c r="J2" s="2"/>
      <c r="K2" s="2"/>
    </row>
    <row r="3" spans="1:11" ht="14.25">
      <c r="A3" s="3"/>
      <c r="B3" s="4">
        <f aca="true" t="shared" si="0" ref="B3:B7">C3/1024/1024</f>
        <v>668.2265625</v>
      </c>
      <c r="C3" s="5">
        <v>700686336</v>
      </c>
      <c r="D3" s="6" t="s">
        <v>10</v>
      </c>
      <c r="E3" s="6">
        <v>25</v>
      </c>
      <c r="F3" s="7" t="s">
        <v>11</v>
      </c>
      <c r="G3" s="5" t="s">
        <v>12</v>
      </c>
      <c r="H3" s="8">
        <v>60</v>
      </c>
      <c r="I3" s="6"/>
      <c r="J3" s="6"/>
      <c r="K3" s="9" t="s">
        <v>13</v>
      </c>
    </row>
    <row r="4" spans="1:11" ht="14.25">
      <c r="A4" s="10"/>
      <c r="B4" s="11">
        <f t="shared" si="0"/>
        <v>834.9609375</v>
      </c>
      <c r="C4">
        <v>875520000</v>
      </c>
      <c r="D4" s="1" t="s">
        <v>10</v>
      </c>
      <c r="E4" s="1">
        <v>25</v>
      </c>
      <c r="F4" s="12" t="s">
        <v>14</v>
      </c>
      <c r="G4" t="s">
        <v>15</v>
      </c>
      <c r="H4" s="2">
        <v>60</v>
      </c>
      <c r="K4" s="13" t="s">
        <v>13</v>
      </c>
    </row>
    <row r="5" spans="1:11" ht="14.25">
      <c r="A5" s="14">
        <f aca="true" t="shared" si="1" ref="A5:A8">B5/1024</f>
        <v>1.8549575805664062</v>
      </c>
      <c r="B5" s="11">
        <f t="shared" si="0"/>
        <v>1899.4765625</v>
      </c>
      <c r="C5">
        <v>1991745536</v>
      </c>
      <c r="D5" s="1" t="s">
        <v>10</v>
      </c>
      <c r="E5" s="1">
        <v>25</v>
      </c>
      <c r="F5" s="12" t="s">
        <v>16</v>
      </c>
      <c r="G5" t="s">
        <v>17</v>
      </c>
      <c r="H5" s="2">
        <v>60</v>
      </c>
      <c r="K5" s="13" t="s">
        <v>13</v>
      </c>
    </row>
    <row r="6" spans="1:11" ht="14.25">
      <c r="A6" s="14">
        <f t="shared" si="1"/>
        <v>1.3189315795898438</v>
      </c>
      <c r="B6" s="11">
        <f t="shared" si="0"/>
        <v>1350.5859375</v>
      </c>
      <c r="C6">
        <v>1416192000</v>
      </c>
      <c r="D6" s="1" t="s">
        <v>18</v>
      </c>
      <c r="E6" s="1">
        <v>19</v>
      </c>
      <c r="F6" s="12" t="s">
        <v>19</v>
      </c>
      <c r="G6" t="s">
        <v>20</v>
      </c>
      <c r="H6" s="2">
        <v>60</v>
      </c>
      <c r="K6" s="13" t="s">
        <v>13</v>
      </c>
    </row>
    <row r="7" spans="1:11" ht="14.25">
      <c r="A7" s="14">
        <f t="shared" si="1"/>
        <v>2.521129608154297</v>
      </c>
      <c r="B7" s="11">
        <f t="shared" si="0"/>
        <v>2581.63671875</v>
      </c>
      <c r="C7">
        <v>2707042304</v>
      </c>
      <c r="D7" s="1" t="s">
        <v>18</v>
      </c>
      <c r="E7" s="1">
        <v>19</v>
      </c>
      <c r="F7" s="12" t="s">
        <v>21</v>
      </c>
      <c r="G7" t="s">
        <v>22</v>
      </c>
      <c r="H7" s="2">
        <v>60</v>
      </c>
      <c r="K7" s="13" t="s">
        <v>13</v>
      </c>
    </row>
    <row r="8" spans="1:11" ht="14.25">
      <c r="A8" s="15">
        <f t="shared" si="1"/>
        <v>2.52109375</v>
      </c>
      <c r="B8" s="16">
        <v>2581.6</v>
      </c>
      <c r="C8" s="17">
        <v>11433525248</v>
      </c>
      <c r="D8" s="18" t="s">
        <v>23</v>
      </c>
      <c r="E8" s="18">
        <v>7</v>
      </c>
      <c r="F8" s="19">
        <v>0.04375</v>
      </c>
      <c r="G8" s="17" t="s">
        <v>22</v>
      </c>
      <c r="H8" s="20" t="s">
        <v>24</v>
      </c>
      <c r="I8" s="18"/>
      <c r="J8" s="18"/>
      <c r="K8" s="21" t="s">
        <v>25</v>
      </c>
    </row>
    <row r="9" spans="2:6" ht="14.25">
      <c r="B9" s="11"/>
      <c r="F9" s="12"/>
    </row>
    <row r="10" spans="1:11" ht="14.25">
      <c r="A10" s="22">
        <f aca="true" t="shared" si="2" ref="A10:A13">B10/1024</f>
        <v>3.1884117126464844</v>
      </c>
      <c r="B10" s="23">
        <f aca="true" t="shared" si="3" ref="B10:B13">C10/1024/1024</f>
        <v>3264.93359375</v>
      </c>
      <c r="C10" s="24">
        <v>3423531008</v>
      </c>
      <c r="D10" s="25" t="s">
        <v>18</v>
      </c>
      <c r="E10" s="25">
        <v>19</v>
      </c>
      <c r="F10" s="26" t="s">
        <v>26</v>
      </c>
      <c r="G10" s="24" t="s">
        <v>27</v>
      </c>
      <c r="H10" s="27">
        <v>60</v>
      </c>
      <c r="I10" s="25"/>
      <c r="J10" s="25"/>
      <c r="K10" s="28" t="s">
        <v>13</v>
      </c>
    </row>
    <row r="11" spans="1:11" ht="14.25">
      <c r="A11" s="29">
        <f t="shared" si="2"/>
        <v>3.4974288940429688</v>
      </c>
      <c r="B11" s="11">
        <f t="shared" si="3"/>
        <v>3581.3671875</v>
      </c>
      <c r="C11">
        <v>3755335680</v>
      </c>
      <c r="D11" s="1" t="s">
        <v>28</v>
      </c>
      <c r="E11" s="1">
        <v>10</v>
      </c>
      <c r="F11" s="12" t="s">
        <v>29</v>
      </c>
      <c r="G11" t="s">
        <v>27</v>
      </c>
      <c r="H11" s="2">
        <v>70</v>
      </c>
      <c r="I11" s="30">
        <f aca="true" t="shared" si="4" ref="I11:I13">B11-B10</f>
        <v>316.43359375</v>
      </c>
      <c r="J11" s="31">
        <f aca="true" t="shared" si="5" ref="J11:J13">B11/B10-1</f>
        <v>0.0969188452579075</v>
      </c>
      <c r="K11" s="32" t="s">
        <v>25</v>
      </c>
    </row>
    <row r="12" spans="1:11" ht="14.25">
      <c r="A12" s="29">
        <f t="shared" si="2"/>
        <v>4.330204010009766</v>
      </c>
      <c r="B12" s="11">
        <f t="shared" si="3"/>
        <v>4434.12890625</v>
      </c>
      <c r="C12">
        <v>4649521152</v>
      </c>
      <c r="D12" s="1" t="s">
        <v>28</v>
      </c>
      <c r="E12" s="1">
        <v>10</v>
      </c>
      <c r="F12" s="12" t="s">
        <v>30</v>
      </c>
      <c r="G12" t="s">
        <v>27</v>
      </c>
      <c r="H12" s="2">
        <v>80</v>
      </c>
      <c r="I12" s="30">
        <f t="shared" si="4"/>
        <v>852.76171875</v>
      </c>
      <c r="J12" s="31">
        <f t="shared" si="5"/>
        <v>0.23811066391806546</v>
      </c>
      <c r="K12" s="32" t="s">
        <v>13</v>
      </c>
    </row>
    <row r="13" spans="1:11" ht="14.25">
      <c r="A13" s="33">
        <f t="shared" si="2"/>
        <v>9.167373657226562</v>
      </c>
      <c r="B13" s="34">
        <f t="shared" si="3"/>
        <v>9387.390625</v>
      </c>
      <c r="C13" s="35">
        <v>9843392512</v>
      </c>
      <c r="D13" s="36" t="s">
        <v>31</v>
      </c>
      <c r="E13" s="36">
        <v>7</v>
      </c>
      <c r="F13" s="37" t="s">
        <v>32</v>
      </c>
      <c r="G13" s="35" t="s">
        <v>27</v>
      </c>
      <c r="H13" s="38" t="s">
        <v>24</v>
      </c>
      <c r="I13" s="39">
        <f t="shared" si="4"/>
        <v>4953.26171875</v>
      </c>
      <c r="J13" s="40">
        <f t="shared" si="5"/>
        <v>1.1170766171836526</v>
      </c>
      <c r="K13" s="41" t="s">
        <v>13</v>
      </c>
    </row>
    <row r="14" ht="14.25">
      <c r="B14" s="11"/>
    </row>
    <row r="15" spans="1:11" ht="14.25">
      <c r="A15" s="22">
        <f aca="true" t="shared" si="6" ref="A15:A17">B15/1024</f>
        <v>4.8402099609375</v>
      </c>
      <c r="B15" s="23">
        <f aca="true" t="shared" si="7" ref="B15:B17">C15/1024/1024</f>
        <v>4956.375</v>
      </c>
      <c r="C15" s="24">
        <v>5197135872</v>
      </c>
      <c r="D15" s="25" t="s">
        <v>28</v>
      </c>
      <c r="E15" s="25">
        <v>9</v>
      </c>
      <c r="F15" s="26" t="s">
        <v>33</v>
      </c>
      <c r="G15" s="24" t="s">
        <v>34</v>
      </c>
      <c r="H15" s="27">
        <v>60</v>
      </c>
      <c r="I15" s="25"/>
      <c r="J15" s="25"/>
      <c r="K15" s="28" t="s">
        <v>13</v>
      </c>
    </row>
    <row r="16" spans="1:11" ht="14.25">
      <c r="A16" s="29">
        <f t="shared" si="6"/>
        <v>6.28448486328125</v>
      </c>
      <c r="B16" s="11">
        <f t="shared" si="7"/>
        <v>6435.3125</v>
      </c>
      <c r="C16">
        <v>6747914240</v>
      </c>
      <c r="D16" s="1" t="s">
        <v>28</v>
      </c>
      <c r="E16" s="1">
        <v>12</v>
      </c>
      <c r="F16" s="12" t="s">
        <v>35</v>
      </c>
      <c r="G16" t="s">
        <v>34</v>
      </c>
      <c r="H16" s="2">
        <v>80</v>
      </c>
      <c r="I16" s="30">
        <f aca="true" t="shared" si="8" ref="I16:I17">B16-B15</f>
        <v>1478.9375</v>
      </c>
      <c r="J16" s="31">
        <f aca="true" t="shared" si="9" ref="J16:J17">B16/B15-1</f>
        <v>0.2983909611359108</v>
      </c>
      <c r="K16" s="32" t="s">
        <v>25</v>
      </c>
    </row>
    <row r="17" spans="1:11" ht="14.25">
      <c r="A17" s="42">
        <f t="shared" si="6"/>
        <v>11.383739471435547</v>
      </c>
      <c r="B17" s="34">
        <f t="shared" si="7"/>
        <v>11656.94921875</v>
      </c>
      <c r="C17" s="35">
        <v>12223197184</v>
      </c>
      <c r="D17" s="36" t="s">
        <v>28</v>
      </c>
      <c r="E17" s="36">
        <v>11</v>
      </c>
      <c r="F17" s="37" t="s">
        <v>36</v>
      </c>
      <c r="G17" s="35" t="s">
        <v>34</v>
      </c>
      <c r="H17" s="38" t="s">
        <v>24</v>
      </c>
      <c r="I17" s="39">
        <f t="shared" si="8"/>
        <v>5221.63671875</v>
      </c>
      <c r="J17" s="40">
        <f t="shared" si="9"/>
        <v>0.8114037537027146</v>
      </c>
      <c r="K17" s="41" t="s">
        <v>25</v>
      </c>
    </row>
    <row r="18" ht="14.25">
      <c r="B18" s="11"/>
    </row>
    <row r="19" spans="1:11" ht="14.25">
      <c r="A19" s="43">
        <f aca="true" t="shared" si="10" ref="A19:A20">B19/1024</f>
        <v>1.6879806518554688</v>
      </c>
      <c r="B19" s="4">
        <f aca="true" t="shared" si="11" ref="B19:B21">C19/1024/1024</f>
        <v>1728.4921875</v>
      </c>
      <c r="C19" s="5">
        <v>1812455424</v>
      </c>
      <c r="D19" s="6" t="s">
        <v>18</v>
      </c>
      <c r="E19" s="6">
        <v>18</v>
      </c>
      <c r="F19" s="7" t="s">
        <v>37</v>
      </c>
      <c r="G19" s="5" t="s">
        <v>38</v>
      </c>
      <c r="H19" s="8">
        <v>60</v>
      </c>
      <c r="I19" s="6"/>
      <c r="J19" s="6"/>
      <c r="K19" s="9" t="s">
        <v>13</v>
      </c>
    </row>
    <row r="20" spans="1:11" ht="14.25">
      <c r="A20" s="14">
        <f t="shared" si="10"/>
        <v>1.2817039489746094</v>
      </c>
      <c r="B20" s="11">
        <f t="shared" si="11"/>
        <v>1312.46484375</v>
      </c>
      <c r="C20">
        <v>1376219136</v>
      </c>
      <c r="D20" s="1" t="s">
        <v>10</v>
      </c>
      <c r="E20" s="1">
        <v>25</v>
      </c>
      <c r="F20" s="12" t="s">
        <v>39</v>
      </c>
      <c r="G20" t="s">
        <v>40</v>
      </c>
      <c r="H20" s="2">
        <v>60</v>
      </c>
      <c r="K20" s="13" t="s">
        <v>13</v>
      </c>
    </row>
    <row r="21" spans="1:11" ht="14.25">
      <c r="A21" s="44"/>
      <c r="B21" s="16">
        <f t="shared" si="11"/>
        <v>925.0390625</v>
      </c>
      <c r="C21" s="17">
        <v>969973760</v>
      </c>
      <c r="D21" s="18" t="s">
        <v>10</v>
      </c>
      <c r="E21" s="18">
        <v>25</v>
      </c>
      <c r="F21" s="45" t="s">
        <v>30</v>
      </c>
      <c r="G21" s="17" t="s">
        <v>41</v>
      </c>
      <c r="H21" s="20">
        <v>60</v>
      </c>
      <c r="I21" s="18"/>
      <c r="J21" s="18"/>
      <c r="K21" s="21" t="s">
        <v>13</v>
      </c>
    </row>
    <row r="22" spans="2:6" ht="14.25">
      <c r="B22" s="11"/>
      <c r="F22" s="12"/>
    </row>
    <row r="23" spans="1:11" ht="14.25">
      <c r="A23" s="46">
        <f aca="true" t="shared" si="12" ref="A23:A24">B23/1024</f>
        <v>13.046035766601562</v>
      </c>
      <c r="B23" s="23">
        <f aca="true" t="shared" si="13" ref="B23:B24">C23/1024/1024</f>
        <v>13359.140625</v>
      </c>
      <c r="C23" s="24">
        <v>14008074240</v>
      </c>
      <c r="D23" s="25" t="s">
        <v>28</v>
      </c>
      <c r="E23" s="25">
        <v>9</v>
      </c>
      <c r="F23" s="26" t="s">
        <v>42</v>
      </c>
      <c r="G23" s="24" t="s">
        <v>43</v>
      </c>
      <c r="H23" s="27">
        <v>60</v>
      </c>
      <c r="I23" s="25"/>
      <c r="J23" s="25"/>
      <c r="K23" s="28" t="s">
        <v>25</v>
      </c>
    </row>
    <row r="24" spans="1:11" ht="14.25">
      <c r="A24" s="42">
        <f t="shared" si="12"/>
        <v>15.022937774658203</v>
      </c>
      <c r="B24" s="34">
        <f t="shared" si="13"/>
        <v>15383.48828125</v>
      </c>
      <c r="C24" s="35">
        <v>16130756608</v>
      </c>
      <c r="D24" s="36" t="s">
        <v>28</v>
      </c>
      <c r="E24" s="36">
        <v>12</v>
      </c>
      <c r="F24" s="37" t="s">
        <v>44</v>
      </c>
      <c r="G24" s="35" t="s">
        <v>43</v>
      </c>
      <c r="H24" s="38">
        <v>70</v>
      </c>
      <c r="I24" s="39">
        <f>B24-B23</f>
        <v>2024.34765625</v>
      </c>
      <c r="J24" s="40">
        <f>B24/B23-1</f>
        <v>0.15153277542880872</v>
      </c>
      <c r="K24" s="41" t="s">
        <v>25</v>
      </c>
    </row>
    <row r="25" spans="2:6" ht="14.25">
      <c r="B25" s="11"/>
      <c r="F25" s="12"/>
    </row>
    <row r="26" spans="1:11" ht="14.25">
      <c r="A26" s="47"/>
      <c r="B26" s="23">
        <f>C26/1024/1024</f>
        <v>275.78125</v>
      </c>
      <c r="C26" s="48">
        <v>289177600</v>
      </c>
      <c r="D26" s="25" t="s">
        <v>18</v>
      </c>
      <c r="E26" s="25">
        <v>19</v>
      </c>
      <c r="F26" s="26" t="s">
        <v>45</v>
      </c>
      <c r="G26" s="24" t="s">
        <v>46</v>
      </c>
      <c r="H26" s="27">
        <v>70</v>
      </c>
      <c r="I26" s="25"/>
      <c r="J26" s="25"/>
      <c r="K26" s="28" t="s">
        <v>13</v>
      </c>
    </row>
    <row r="27" spans="1:11" ht="14.25">
      <c r="A27" s="49"/>
      <c r="B27" s="11">
        <v>370.6</v>
      </c>
      <c r="C27">
        <v>388558848</v>
      </c>
      <c r="D27" s="1" t="s">
        <v>47</v>
      </c>
      <c r="E27" s="1">
        <v>5</v>
      </c>
      <c r="F27" s="12" t="s">
        <v>48</v>
      </c>
      <c r="G27" t="s">
        <v>49</v>
      </c>
      <c r="H27" s="2">
        <v>70</v>
      </c>
      <c r="K27" s="32" t="s">
        <v>13</v>
      </c>
    </row>
    <row r="28" spans="1:11" ht="14.25">
      <c r="A28" s="33">
        <f aca="true" t="shared" si="14" ref="A28:A30">B28/1024</f>
        <v>1.272265625</v>
      </c>
      <c r="B28" s="34">
        <v>1302.8</v>
      </c>
      <c r="C28" s="35">
        <v>1366118400</v>
      </c>
      <c r="D28" s="36" t="s">
        <v>47</v>
      </c>
      <c r="E28" s="36">
        <v>5</v>
      </c>
      <c r="F28" s="37" t="s">
        <v>50</v>
      </c>
      <c r="G28" s="35" t="s">
        <v>49</v>
      </c>
      <c r="H28" s="38" t="s">
        <v>24</v>
      </c>
      <c r="I28" s="36"/>
      <c r="J28" s="36"/>
      <c r="K28" s="41" t="s">
        <v>13</v>
      </c>
    </row>
    <row r="29" spans="1:11" ht="14.25">
      <c r="A29" s="22">
        <f t="shared" si="14"/>
        <v>1.18291015625</v>
      </c>
      <c r="B29" s="23">
        <v>1211.3</v>
      </c>
      <c r="C29" s="24">
        <v>1270132736</v>
      </c>
      <c r="D29" s="25" t="s">
        <v>47</v>
      </c>
      <c r="E29" s="25">
        <v>5</v>
      </c>
      <c r="F29" s="26" t="s">
        <v>51</v>
      </c>
      <c r="G29" s="24" t="s">
        <v>52</v>
      </c>
      <c r="H29" s="27">
        <v>70</v>
      </c>
      <c r="I29" s="24"/>
      <c r="J29" s="25"/>
      <c r="K29" s="28" t="s">
        <v>13</v>
      </c>
    </row>
    <row r="30" spans="1:11" ht="14.25">
      <c r="A30" s="33">
        <f t="shared" si="14"/>
        <v>2.7798828125</v>
      </c>
      <c r="B30" s="34">
        <v>2846.6</v>
      </c>
      <c r="C30" s="35">
        <v>2984923136</v>
      </c>
      <c r="D30" s="36" t="s">
        <v>47</v>
      </c>
      <c r="E30" s="36">
        <v>5</v>
      </c>
      <c r="F30" s="37" t="s">
        <v>51</v>
      </c>
      <c r="G30" s="35" t="s">
        <v>52</v>
      </c>
      <c r="H30" s="38" t="s">
        <v>24</v>
      </c>
      <c r="I30" s="35"/>
      <c r="J30" s="36"/>
      <c r="K30" s="41" t="s">
        <v>13</v>
      </c>
    </row>
    <row r="31" spans="2:6" ht="14.25">
      <c r="B31" s="11"/>
      <c r="F31" s="12"/>
    </row>
    <row r="32" spans="1:11" ht="14.25">
      <c r="A32" s="50">
        <f aca="true" t="shared" si="15" ref="A32:A33">B32/1024</f>
        <v>3.3218231201171875</v>
      </c>
      <c r="B32" s="11">
        <f aca="true" t="shared" si="16" ref="B32:B33">C32/1024/1024</f>
        <v>3401.546875</v>
      </c>
      <c r="C32">
        <v>3566780416</v>
      </c>
      <c r="D32" s="1" t="s">
        <v>47</v>
      </c>
      <c r="E32" s="1">
        <v>5</v>
      </c>
      <c r="F32" s="12" t="s">
        <v>53</v>
      </c>
      <c r="G32" t="s">
        <v>54</v>
      </c>
      <c r="H32" s="2">
        <v>70</v>
      </c>
      <c r="K32" s="1" t="s">
        <v>13</v>
      </c>
    </row>
    <row r="33" spans="1:11" ht="14.25">
      <c r="A33" s="50">
        <f t="shared" si="15"/>
        <v>6.503345489501953</v>
      </c>
      <c r="B33" s="11">
        <f t="shared" si="16"/>
        <v>6659.42578125</v>
      </c>
      <c r="C33">
        <v>6982914048</v>
      </c>
      <c r="D33" s="1" t="s">
        <v>18</v>
      </c>
      <c r="E33" s="1">
        <v>19</v>
      </c>
      <c r="F33" s="12" t="s">
        <v>55</v>
      </c>
      <c r="G33" t="s">
        <v>54</v>
      </c>
      <c r="H33" s="2" t="s">
        <v>24</v>
      </c>
      <c r="K33" s="1" t="s">
        <v>25</v>
      </c>
    </row>
    <row r="34" spans="1:16" ht="14.25">
      <c r="A34" s="51"/>
      <c r="B34" s="52"/>
      <c r="C34" s="53"/>
      <c r="D34" s="54"/>
      <c r="E34" s="54"/>
      <c r="F34" s="55"/>
      <c r="G34" s="53"/>
      <c r="H34" s="56"/>
      <c r="I34" s="54"/>
      <c r="J34" s="54"/>
      <c r="K34" s="54"/>
      <c r="L34" s="57" t="s">
        <v>56</v>
      </c>
      <c r="M34" s="56" t="s">
        <v>57</v>
      </c>
      <c r="N34" s="53"/>
      <c r="O34" s="56" t="s">
        <v>58</v>
      </c>
      <c r="P34" s="58"/>
    </row>
    <row r="35" spans="1:16" ht="14.25">
      <c r="A35" s="59">
        <f aca="true" t="shared" si="17" ref="A35:A43">B35/1024</f>
        <v>1.1520042419433594</v>
      </c>
      <c r="B35" s="11">
        <f aca="true" t="shared" si="18" ref="B35:B43">C35/1024/1024</f>
        <v>1179.65234375</v>
      </c>
      <c r="C35">
        <v>1236955136</v>
      </c>
      <c r="D35" s="1" t="s">
        <v>18</v>
      </c>
      <c r="E35" s="1">
        <v>19</v>
      </c>
      <c r="F35" s="12" t="s">
        <v>59</v>
      </c>
      <c r="G35" t="s">
        <v>60</v>
      </c>
      <c r="H35" s="2">
        <v>60</v>
      </c>
      <c r="K35" s="1" t="s">
        <v>13</v>
      </c>
      <c r="L35" s="50">
        <f aca="true" t="shared" si="19" ref="L35:L39">B35-B3</f>
        <v>511.42578125</v>
      </c>
      <c r="P35" s="60"/>
    </row>
    <row r="36" spans="1:16" ht="14.25">
      <c r="A36" s="59">
        <f t="shared" si="17"/>
        <v>1.2546768188476562</v>
      </c>
      <c r="B36" s="11">
        <f t="shared" si="18"/>
        <v>1284.7890625</v>
      </c>
      <c r="C36">
        <v>1347198976</v>
      </c>
      <c r="D36" s="1" t="s">
        <v>18</v>
      </c>
      <c r="E36" s="1">
        <v>19</v>
      </c>
      <c r="F36" s="12" t="s">
        <v>61</v>
      </c>
      <c r="G36" t="s">
        <v>62</v>
      </c>
      <c r="H36" s="2">
        <v>60</v>
      </c>
      <c r="K36" s="1" t="s">
        <v>13</v>
      </c>
      <c r="L36" s="50">
        <f t="shared" si="19"/>
        <v>449.828125</v>
      </c>
      <c r="P36" s="60"/>
    </row>
    <row r="37" spans="1:16" ht="14.25">
      <c r="A37" s="59">
        <f t="shared" si="17"/>
        <v>2.209625244140625</v>
      </c>
      <c r="B37" s="11">
        <f t="shared" si="18"/>
        <v>2262.65625</v>
      </c>
      <c r="C37">
        <v>2372567040</v>
      </c>
      <c r="D37" s="1" t="s">
        <v>18</v>
      </c>
      <c r="E37" s="1">
        <v>19</v>
      </c>
      <c r="F37" s="12" t="s">
        <v>63</v>
      </c>
      <c r="G37" t="s">
        <v>64</v>
      </c>
      <c r="H37" s="2">
        <v>60</v>
      </c>
      <c r="K37" s="1" t="s">
        <v>13</v>
      </c>
      <c r="L37" s="50">
        <f t="shared" si="19"/>
        <v>363.1796875</v>
      </c>
      <c r="P37" s="60"/>
    </row>
    <row r="38" spans="1:16" ht="14.25">
      <c r="A38" s="59">
        <f t="shared" si="17"/>
        <v>1.605712890625</v>
      </c>
      <c r="B38" s="11">
        <f t="shared" si="18"/>
        <v>1644.25</v>
      </c>
      <c r="C38">
        <v>1724121088</v>
      </c>
      <c r="D38" s="1" t="s">
        <v>18</v>
      </c>
      <c r="E38" s="1">
        <v>19</v>
      </c>
      <c r="F38" s="12" t="s">
        <v>65</v>
      </c>
      <c r="G38" t="s">
        <v>66</v>
      </c>
      <c r="H38" s="2">
        <v>60</v>
      </c>
      <c r="K38" s="1" t="s">
        <v>13</v>
      </c>
      <c r="L38" s="50">
        <f t="shared" si="19"/>
        <v>293.6640625</v>
      </c>
      <c r="P38" s="60"/>
    </row>
    <row r="39" spans="1:16" ht="14.25">
      <c r="A39" s="59">
        <f t="shared" si="17"/>
        <v>2.8348159790039062</v>
      </c>
      <c r="B39" s="11">
        <f t="shared" si="18"/>
        <v>2902.8515625</v>
      </c>
      <c r="C39">
        <v>3043860480</v>
      </c>
      <c r="D39" s="1" t="s">
        <v>18</v>
      </c>
      <c r="E39" s="1">
        <v>19</v>
      </c>
      <c r="F39" s="12" t="s">
        <v>67</v>
      </c>
      <c r="G39" t="s">
        <v>68</v>
      </c>
      <c r="H39" s="2">
        <v>60</v>
      </c>
      <c r="K39" s="1" t="s">
        <v>13</v>
      </c>
      <c r="L39" s="50">
        <f t="shared" si="19"/>
        <v>321.21484375</v>
      </c>
      <c r="P39" s="60"/>
    </row>
    <row r="40" spans="1:16" ht="14.25">
      <c r="A40" s="59">
        <f t="shared" si="17"/>
        <v>3.6880264282226562</v>
      </c>
      <c r="B40" s="11">
        <f t="shared" si="18"/>
        <v>3776.5390625</v>
      </c>
      <c r="C40">
        <v>3959988224</v>
      </c>
      <c r="D40" s="1" t="s">
        <v>18</v>
      </c>
      <c r="E40" s="1">
        <v>19</v>
      </c>
      <c r="F40" s="12" t="s">
        <v>69</v>
      </c>
      <c r="G40" t="s">
        <v>70</v>
      </c>
      <c r="H40" s="2">
        <v>60</v>
      </c>
      <c r="K40" s="1" t="s">
        <v>13</v>
      </c>
      <c r="L40" s="50">
        <f>B40-B10</f>
        <v>511.60546875</v>
      </c>
      <c r="P40" s="60"/>
    </row>
    <row r="41" spans="1:16" ht="14.25">
      <c r="A41" s="59">
        <f t="shared" si="17"/>
        <v>2.3047218322753906</v>
      </c>
      <c r="B41" s="11">
        <f t="shared" si="18"/>
        <v>2360.03515625</v>
      </c>
      <c r="C41" s="61">
        <v>2474676224</v>
      </c>
      <c r="D41" s="1" t="s">
        <v>18</v>
      </c>
      <c r="E41" s="1">
        <v>19</v>
      </c>
      <c r="F41" s="12" t="s">
        <v>71</v>
      </c>
      <c r="G41" t="s">
        <v>72</v>
      </c>
      <c r="H41" s="2">
        <v>60</v>
      </c>
      <c r="K41" s="1" t="s">
        <v>13</v>
      </c>
      <c r="L41" s="50">
        <f aca="true" t="shared" si="20" ref="L41:L43">B41-B19</f>
        <v>631.54296875</v>
      </c>
      <c r="P41" s="60"/>
    </row>
    <row r="42" spans="1:16" ht="14.25">
      <c r="A42" s="59">
        <f t="shared" si="17"/>
        <v>1.7881126403808594</v>
      </c>
      <c r="B42" s="11">
        <f t="shared" si="18"/>
        <v>1831.02734375</v>
      </c>
      <c r="C42" s="61">
        <v>1919971328</v>
      </c>
      <c r="D42" s="1" t="s">
        <v>18</v>
      </c>
      <c r="E42" s="1">
        <v>19</v>
      </c>
      <c r="F42" s="12" t="s">
        <v>73</v>
      </c>
      <c r="G42" t="s">
        <v>74</v>
      </c>
      <c r="H42" s="2">
        <v>60</v>
      </c>
      <c r="K42" s="1" t="s">
        <v>13</v>
      </c>
      <c r="L42" s="50">
        <f t="shared" si="20"/>
        <v>518.5625</v>
      </c>
      <c r="P42" s="60"/>
    </row>
    <row r="43" spans="1:16" ht="14.25">
      <c r="A43" s="59">
        <f t="shared" si="17"/>
        <v>1.3952713012695312</v>
      </c>
      <c r="B43" s="11">
        <f t="shared" si="18"/>
        <v>1428.7578125</v>
      </c>
      <c r="C43" s="61">
        <v>1498161152</v>
      </c>
      <c r="D43" s="1" t="s">
        <v>18</v>
      </c>
      <c r="E43" s="1">
        <v>19</v>
      </c>
      <c r="F43" s="12" t="s">
        <v>73</v>
      </c>
      <c r="G43" t="s">
        <v>75</v>
      </c>
      <c r="H43" s="2">
        <v>60</v>
      </c>
      <c r="K43" s="1" t="s">
        <v>13</v>
      </c>
      <c r="L43" s="50">
        <f t="shared" si="20"/>
        <v>503.71875</v>
      </c>
      <c r="P43" s="60"/>
    </row>
    <row r="44" spans="1:16" ht="14.25">
      <c r="A44" s="62"/>
      <c r="B44" s="63"/>
      <c r="C44" s="64"/>
      <c r="D44" s="65"/>
      <c r="E44" s="65"/>
      <c r="F44" s="66"/>
      <c r="G44" s="67"/>
      <c r="H44" s="68"/>
      <c r="I44" s="65"/>
      <c r="J44" s="65"/>
      <c r="K44" s="65"/>
      <c r="L44" s="67"/>
      <c r="M44" s="67"/>
      <c r="N44" s="67"/>
      <c r="O44" s="67"/>
      <c r="P44" s="69"/>
    </row>
    <row r="45" spans="1:16" ht="14.25">
      <c r="A45" s="70"/>
      <c r="B45" s="11"/>
      <c r="C45" s="61"/>
      <c r="F45" s="12"/>
      <c r="L45" s="71" t="s">
        <v>76</v>
      </c>
      <c r="M45" s="71"/>
      <c r="N45" s="71" t="s">
        <v>77</v>
      </c>
      <c r="O45" s="71"/>
      <c r="P45" s="60" t="s">
        <v>78</v>
      </c>
    </row>
    <row r="46" spans="1:16" ht="14.25">
      <c r="A46" s="59">
        <f aca="true" t="shared" si="21" ref="A46:A56">B46/1024</f>
        <v>1.1259880065917969</v>
      </c>
      <c r="B46" s="11">
        <f aca="true" t="shared" si="22" ref="B46:B56">C46/1024/1024</f>
        <v>1153.01171875</v>
      </c>
      <c r="C46" s="61">
        <v>1209020416</v>
      </c>
      <c r="D46" s="1" t="s">
        <v>47</v>
      </c>
      <c r="E46" s="1">
        <v>6</v>
      </c>
      <c r="F46" s="72">
        <v>0.7020833333333333</v>
      </c>
      <c r="G46" t="s">
        <v>79</v>
      </c>
      <c r="H46" s="2">
        <v>80</v>
      </c>
      <c r="I46"/>
      <c r="J46"/>
      <c r="K46" s="1" t="s">
        <v>13</v>
      </c>
      <c r="L46" s="50">
        <f aca="true" t="shared" si="23" ref="L46:L48">B46-B35</f>
        <v>-26.640625</v>
      </c>
      <c r="M46" s="72">
        <v>0.6888888888888889</v>
      </c>
      <c r="O46" s="72">
        <f aca="true" t="shared" si="24" ref="O46:O48">F46-M46</f>
        <v>0.013194444444444444</v>
      </c>
      <c r="P46" s="60"/>
    </row>
    <row r="47" spans="1:16" ht="14.25">
      <c r="A47" s="59">
        <f t="shared" si="21"/>
        <v>1.1483650207519531</v>
      </c>
      <c r="B47" s="11">
        <f t="shared" si="22"/>
        <v>1175.92578125</v>
      </c>
      <c r="C47" s="61">
        <v>1233047552</v>
      </c>
      <c r="D47" s="1" t="s">
        <v>47</v>
      </c>
      <c r="E47" s="1">
        <v>6</v>
      </c>
      <c r="F47" s="72">
        <v>0.8013888888888889</v>
      </c>
      <c r="G47" t="s">
        <v>80</v>
      </c>
      <c r="H47" s="2">
        <v>80</v>
      </c>
      <c r="I47"/>
      <c r="J47"/>
      <c r="K47" s="1" t="s">
        <v>13</v>
      </c>
      <c r="L47" s="50">
        <f t="shared" si="23"/>
        <v>-108.86328125</v>
      </c>
      <c r="M47" s="72">
        <v>0.7743055555555556</v>
      </c>
      <c r="O47" s="72">
        <f t="shared" si="24"/>
        <v>0.027083333333333334</v>
      </c>
      <c r="P47" s="60" t="s">
        <v>81</v>
      </c>
    </row>
    <row r="48" spans="1:16" ht="14.25">
      <c r="A48" s="59">
        <f t="shared" si="21"/>
        <v>2.7379913330078125</v>
      </c>
      <c r="B48" s="11">
        <f t="shared" si="22"/>
        <v>2803.703125</v>
      </c>
      <c r="C48" s="61">
        <v>2939895808</v>
      </c>
      <c r="D48" s="1" t="s">
        <v>47</v>
      </c>
      <c r="E48" s="1">
        <v>6</v>
      </c>
      <c r="F48" s="72">
        <v>0.8388888888888889</v>
      </c>
      <c r="G48" t="s">
        <v>82</v>
      </c>
      <c r="H48" s="2">
        <v>80</v>
      </c>
      <c r="I48"/>
      <c r="J48"/>
      <c r="K48" s="1" t="s">
        <v>13</v>
      </c>
      <c r="L48" s="50">
        <f t="shared" si="23"/>
        <v>541.046875</v>
      </c>
      <c r="M48" s="72">
        <v>0.8069444444444445</v>
      </c>
      <c r="O48" s="72">
        <f t="shared" si="24"/>
        <v>0.03194444444444444</v>
      </c>
      <c r="P48" s="60"/>
    </row>
    <row r="49" spans="1:16" ht="14.25">
      <c r="A49" s="59">
        <f t="shared" si="21"/>
        <v>6.845195770263672</v>
      </c>
      <c r="B49" s="11">
        <f t="shared" si="22"/>
        <v>7009.48046875</v>
      </c>
      <c r="C49">
        <v>7349972992</v>
      </c>
      <c r="D49" s="1" t="s">
        <v>47</v>
      </c>
      <c r="E49" s="1">
        <v>5</v>
      </c>
      <c r="F49" s="12" t="s">
        <v>83</v>
      </c>
      <c r="G49" t="s">
        <v>84</v>
      </c>
      <c r="H49" s="2">
        <v>80</v>
      </c>
      <c r="K49" s="1" t="s">
        <v>25</v>
      </c>
      <c r="L49" s="50">
        <f>B49-B16</f>
        <v>574.16796875</v>
      </c>
      <c r="M49" s="72"/>
      <c r="O49" s="72"/>
      <c r="P49" s="60"/>
    </row>
    <row r="50" spans="1:16" ht="14.25">
      <c r="A50" s="73">
        <f t="shared" si="21"/>
        <v>15.371772766113281</v>
      </c>
      <c r="B50" s="11">
        <f t="shared" si="22"/>
        <v>15740.6953125</v>
      </c>
      <c r="C50">
        <v>16505315328</v>
      </c>
      <c r="D50" s="1" t="s">
        <v>47</v>
      </c>
      <c r="E50" s="1">
        <v>6</v>
      </c>
      <c r="F50" s="12" t="s">
        <v>85</v>
      </c>
      <c r="G50" t="s">
        <v>86</v>
      </c>
      <c r="H50" s="2">
        <v>70</v>
      </c>
      <c r="K50" s="1" t="s">
        <v>25</v>
      </c>
      <c r="L50" s="50">
        <f>B50-B24</f>
        <v>357.20703125</v>
      </c>
      <c r="M50" s="72"/>
      <c r="O50" s="72"/>
      <c r="P50" s="60"/>
    </row>
    <row r="51" spans="1:16" ht="14.25">
      <c r="A51" s="59">
        <f t="shared" si="21"/>
        <v>2.5986061096191406</v>
      </c>
      <c r="B51" s="11">
        <f t="shared" si="22"/>
        <v>2660.97265625</v>
      </c>
      <c r="C51" s="61">
        <v>2790232064</v>
      </c>
      <c r="D51" s="1" t="s">
        <v>47</v>
      </c>
      <c r="E51" s="1">
        <v>6</v>
      </c>
      <c r="F51" s="72">
        <v>0.7930555555555555</v>
      </c>
      <c r="G51" t="s">
        <v>87</v>
      </c>
      <c r="H51" s="2">
        <v>80</v>
      </c>
      <c r="I51"/>
      <c r="J51"/>
      <c r="K51" s="1" t="s">
        <v>13</v>
      </c>
      <c r="L51" s="50">
        <f>B51-B41</f>
        <v>300.9375</v>
      </c>
      <c r="M51" s="72">
        <v>0.7611111111111111</v>
      </c>
      <c r="O51" s="72">
        <f aca="true" t="shared" si="25" ref="O51:O56">F51-M51</f>
        <v>0.03194444444444444</v>
      </c>
      <c r="P51" s="60"/>
    </row>
    <row r="52" spans="1:16" ht="14.25">
      <c r="A52" s="59">
        <f t="shared" si="21"/>
        <v>2.2305984497070312</v>
      </c>
      <c r="B52" s="11">
        <f t="shared" si="22"/>
        <v>2284.1328125</v>
      </c>
      <c r="C52" s="61">
        <v>2395086848</v>
      </c>
      <c r="D52" s="74" t="s">
        <v>47</v>
      </c>
      <c r="E52" s="1">
        <v>7</v>
      </c>
      <c r="F52" s="72">
        <v>0.002777777777777778</v>
      </c>
      <c r="G52" s="75" t="s">
        <v>88</v>
      </c>
      <c r="H52" s="2">
        <v>80</v>
      </c>
      <c r="I52"/>
      <c r="J52"/>
      <c r="K52" s="1" t="s">
        <v>13</v>
      </c>
      <c r="L52" s="50"/>
      <c r="M52" s="72">
        <v>0.0006944444444444445</v>
      </c>
      <c r="O52" s="72">
        <f t="shared" si="25"/>
        <v>0.0020833333333333333</v>
      </c>
      <c r="P52" s="60"/>
    </row>
    <row r="53" spans="1:16" ht="14.25">
      <c r="A53" s="59">
        <f t="shared" si="21"/>
        <v>2.2489700317382812</v>
      </c>
      <c r="B53" s="11">
        <f t="shared" si="22"/>
        <v>2302.9453125</v>
      </c>
      <c r="C53" s="61">
        <v>2414813184</v>
      </c>
      <c r="D53" s="74" t="s">
        <v>47</v>
      </c>
      <c r="E53" s="1">
        <v>6</v>
      </c>
      <c r="F53" s="72">
        <v>0.9819444444444444</v>
      </c>
      <c r="G53" s="75" t="s">
        <v>89</v>
      </c>
      <c r="H53" s="2">
        <v>80</v>
      </c>
      <c r="I53"/>
      <c r="J53"/>
      <c r="K53" s="1" t="s">
        <v>13</v>
      </c>
      <c r="L53" s="50">
        <f>B53-B42</f>
        <v>471.91796875</v>
      </c>
      <c r="M53" s="72">
        <v>0.9534722222222223</v>
      </c>
      <c r="O53" s="72">
        <f t="shared" si="25"/>
        <v>0.02847222222222222</v>
      </c>
      <c r="P53" s="60"/>
    </row>
    <row r="54" spans="1:17" ht="14.25">
      <c r="A54" s="59">
        <f t="shared" si="21"/>
        <v>3.9290695190429688</v>
      </c>
      <c r="B54" s="76">
        <f t="shared" si="22"/>
        <v>4023.3671875</v>
      </c>
      <c r="C54" s="77">
        <v>4218806272</v>
      </c>
      <c r="D54" s="78" t="s">
        <v>47</v>
      </c>
      <c r="E54" s="78">
        <v>6</v>
      </c>
      <c r="F54" s="72">
        <v>0.9583333333333334</v>
      </c>
      <c r="G54" s="79" t="s">
        <v>90</v>
      </c>
      <c r="H54" s="80" t="s">
        <v>24</v>
      </c>
      <c r="I54" s="81"/>
      <c r="J54" s="81"/>
      <c r="K54" s="78" t="s">
        <v>13</v>
      </c>
      <c r="L54" s="50"/>
      <c r="M54" s="82">
        <v>0.9548611111111112</v>
      </c>
      <c r="N54" s="81"/>
      <c r="O54" s="82">
        <f t="shared" si="25"/>
        <v>0.003472222222222222</v>
      </c>
      <c r="P54" s="83" t="s">
        <v>91</v>
      </c>
      <c r="Q54" s="81"/>
    </row>
    <row r="55" spans="1:16" ht="14.25">
      <c r="A55" s="59">
        <f t="shared" si="21"/>
        <v>2.0384178161621094</v>
      </c>
      <c r="B55" s="11">
        <f t="shared" si="22"/>
        <v>2087.33984375</v>
      </c>
      <c r="C55" s="61">
        <v>2188734464</v>
      </c>
      <c r="D55" s="74" t="s">
        <v>47</v>
      </c>
      <c r="E55" s="1">
        <v>6</v>
      </c>
      <c r="F55" s="72">
        <v>0.8402777777777778</v>
      </c>
      <c r="G55" s="75" t="s">
        <v>92</v>
      </c>
      <c r="H55" s="2">
        <v>80</v>
      </c>
      <c r="I55"/>
      <c r="J55"/>
      <c r="K55" s="1" t="s">
        <v>13</v>
      </c>
      <c r="L55" s="50"/>
      <c r="M55" s="72">
        <v>0.8159722222222222</v>
      </c>
      <c r="O55" s="72">
        <f t="shared" si="25"/>
        <v>0.024305555555555556</v>
      </c>
      <c r="P55" s="60" t="s">
        <v>93</v>
      </c>
    </row>
    <row r="56" spans="1:16" ht="14.25">
      <c r="A56" s="59">
        <f t="shared" si="21"/>
        <v>1.50872802734375</v>
      </c>
      <c r="B56" s="11">
        <f t="shared" si="22"/>
        <v>1544.9375</v>
      </c>
      <c r="C56" s="61">
        <v>1619984384</v>
      </c>
      <c r="D56" s="74" t="s">
        <v>47</v>
      </c>
      <c r="E56" s="1">
        <v>6</v>
      </c>
      <c r="F56" s="72">
        <v>0.9763888888888889</v>
      </c>
      <c r="G56" t="s">
        <v>94</v>
      </c>
      <c r="H56" s="2">
        <v>80</v>
      </c>
      <c r="I56"/>
      <c r="J56"/>
      <c r="K56" s="1" t="s">
        <v>13</v>
      </c>
      <c r="L56" s="50">
        <f>B56-B43</f>
        <v>116.1796875</v>
      </c>
      <c r="M56" s="72">
        <v>0.9520833333333333</v>
      </c>
      <c r="O56" s="72">
        <f t="shared" si="25"/>
        <v>0.024305555555555556</v>
      </c>
      <c r="P56" s="60" t="s">
        <v>95</v>
      </c>
    </row>
    <row r="57" spans="1:16" ht="14.25">
      <c r="A57" s="70"/>
      <c r="B57" s="84"/>
      <c r="C57" s="85"/>
      <c r="D57" s="86"/>
      <c r="E57" s="86"/>
      <c r="F57" s="87"/>
      <c r="G57" s="88"/>
      <c r="H57" s="89"/>
      <c r="I57" s="88"/>
      <c r="J57" s="88"/>
      <c r="K57" s="86"/>
      <c r="L57" s="90" t="s">
        <v>96</v>
      </c>
      <c r="M57" s="87"/>
      <c r="N57" s="88"/>
      <c r="O57" s="87"/>
      <c r="P57" s="60"/>
    </row>
    <row r="58" spans="1:16" ht="14.25">
      <c r="A58" s="62"/>
      <c r="B58" s="63"/>
      <c r="C58" s="64"/>
      <c r="D58" s="65"/>
      <c r="E58" s="65"/>
      <c r="F58" s="91"/>
      <c r="G58" s="67"/>
      <c r="H58" s="68"/>
      <c r="I58" s="67"/>
      <c r="J58" s="67"/>
      <c r="K58" s="65"/>
      <c r="L58" s="92"/>
      <c r="M58" s="91"/>
      <c r="N58" s="67"/>
      <c r="O58" s="91"/>
      <c r="P58" s="69"/>
    </row>
    <row r="59" spans="1:16" ht="14.25">
      <c r="A59" s="70"/>
      <c r="B59" s="11"/>
      <c r="C59" s="61"/>
      <c r="F59" s="72"/>
      <c r="I59"/>
      <c r="J59"/>
      <c r="M59" s="72"/>
      <c r="N59" s="71" t="s">
        <v>97</v>
      </c>
      <c r="P59" s="60" t="s">
        <v>98</v>
      </c>
    </row>
    <row r="60" spans="1:16" ht="14.25">
      <c r="A60" s="59">
        <f aca="true" t="shared" si="26" ref="A60:A70">B60/1024</f>
        <v>1.1288299560546875</v>
      </c>
      <c r="B60" s="11">
        <f aca="true" t="shared" si="27" ref="B60:B65">C60/1024/1024</f>
        <v>1155.921875</v>
      </c>
      <c r="C60" s="61">
        <v>1212071936</v>
      </c>
      <c r="D60" s="74" t="s">
        <v>47</v>
      </c>
      <c r="E60" s="1">
        <v>7</v>
      </c>
      <c r="F60" s="72">
        <v>0.8034722222222223</v>
      </c>
      <c r="G60" t="s">
        <v>79</v>
      </c>
      <c r="H60" s="2">
        <v>80</v>
      </c>
      <c r="I60"/>
      <c r="J60"/>
      <c r="K60" s="1" t="s">
        <v>13</v>
      </c>
      <c r="L60" s="50">
        <f aca="true" t="shared" si="28" ref="L60:L64">B60-B35</f>
        <v>-23.73046875</v>
      </c>
      <c r="M60" s="72">
        <v>0.8013888888888889</v>
      </c>
      <c r="O60" s="72">
        <f aca="true" t="shared" si="29" ref="O60:O70">F60-M60</f>
        <v>0.0020833333333333333</v>
      </c>
      <c r="P60" s="60"/>
    </row>
    <row r="61" spans="1:16" ht="14.25">
      <c r="A61" s="59">
        <f t="shared" si="26"/>
        <v>1.3064727783203125</v>
      </c>
      <c r="B61" s="11">
        <f t="shared" si="27"/>
        <v>1337.828125</v>
      </c>
      <c r="C61" s="61">
        <v>1402814464</v>
      </c>
      <c r="D61" s="74" t="s">
        <v>47</v>
      </c>
      <c r="E61" s="1">
        <v>7</v>
      </c>
      <c r="F61" s="72">
        <v>0.9295949074074074</v>
      </c>
      <c r="G61" t="s">
        <v>80</v>
      </c>
      <c r="H61" s="2">
        <v>80</v>
      </c>
      <c r="I61"/>
      <c r="J61"/>
      <c r="K61" s="1" t="s">
        <v>13</v>
      </c>
      <c r="L61" s="50">
        <f t="shared" si="28"/>
        <v>53.0390625</v>
      </c>
      <c r="M61" s="72">
        <v>0.9270833333333334</v>
      </c>
      <c r="O61" s="72">
        <f t="shared" si="29"/>
        <v>0.002511574074074074</v>
      </c>
      <c r="P61" s="60"/>
    </row>
    <row r="62" spans="1:16" ht="14.25">
      <c r="A62" s="59">
        <f t="shared" si="26"/>
        <v>2.9266510009765625</v>
      </c>
      <c r="B62" s="11">
        <f t="shared" si="27"/>
        <v>2996.890625</v>
      </c>
      <c r="C62" s="61">
        <v>3142467584</v>
      </c>
      <c r="D62" s="74" t="s">
        <v>47</v>
      </c>
      <c r="E62" s="1">
        <v>7</v>
      </c>
      <c r="F62" s="72">
        <v>0.8125</v>
      </c>
      <c r="G62" t="s">
        <v>82</v>
      </c>
      <c r="H62" s="2">
        <v>80</v>
      </c>
      <c r="I62"/>
      <c r="J62"/>
      <c r="K62" s="1" t="s">
        <v>13</v>
      </c>
      <c r="L62" s="50">
        <f t="shared" si="28"/>
        <v>734.234375</v>
      </c>
      <c r="M62" s="72">
        <v>0.8097222222222222</v>
      </c>
      <c r="O62" s="72">
        <f t="shared" si="29"/>
        <v>0.002777777777777778</v>
      </c>
      <c r="P62" s="60"/>
    </row>
    <row r="63" spans="1:19" ht="14.25">
      <c r="A63" s="59">
        <f t="shared" si="26"/>
        <v>1.6690292358398438</v>
      </c>
      <c r="B63" s="11">
        <f t="shared" si="27"/>
        <v>1709.0859375</v>
      </c>
      <c r="C63" s="61">
        <v>1792106496</v>
      </c>
      <c r="D63" s="74" t="s">
        <v>47</v>
      </c>
      <c r="E63" s="1">
        <v>8</v>
      </c>
      <c r="F63" s="72">
        <v>0.31503472222222223</v>
      </c>
      <c r="G63" t="s">
        <v>99</v>
      </c>
      <c r="H63" s="2">
        <v>70</v>
      </c>
      <c r="I63"/>
      <c r="J63"/>
      <c r="K63" s="1" t="s">
        <v>13</v>
      </c>
      <c r="L63" s="50">
        <f t="shared" si="28"/>
        <v>64.8359375</v>
      </c>
      <c r="M63" s="72">
        <v>0.3138888888888889</v>
      </c>
      <c r="O63" s="72">
        <f t="shared" si="29"/>
        <v>0.0011458333333333333</v>
      </c>
      <c r="P63" s="60" t="s">
        <v>100</v>
      </c>
      <c r="R63" s="93"/>
      <c r="S63" s="94"/>
    </row>
    <row r="64" spans="1:16" ht="14.25">
      <c r="A64" s="59">
        <f t="shared" si="26"/>
        <v>3.1782913208007812</v>
      </c>
      <c r="B64" s="11">
        <f t="shared" si="27"/>
        <v>3254.5703125</v>
      </c>
      <c r="C64" s="61">
        <v>3412664320</v>
      </c>
      <c r="D64" s="74" t="s">
        <v>47</v>
      </c>
      <c r="E64" s="1">
        <v>8</v>
      </c>
      <c r="F64" s="72">
        <v>0.31528935185185186</v>
      </c>
      <c r="G64" t="s">
        <v>101</v>
      </c>
      <c r="H64" s="2">
        <v>70</v>
      </c>
      <c r="I64"/>
      <c r="J64"/>
      <c r="K64" s="1" t="s">
        <v>13</v>
      </c>
      <c r="L64" s="50">
        <f t="shared" si="28"/>
        <v>351.71875</v>
      </c>
      <c r="M64" s="72">
        <v>0.3138888888888889</v>
      </c>
      <c r="O64" s="72">
        <f t="shared" si="29"/>
        <v>0.001400462962962963</v>
      </c>
      <c r="P64" s="60" t="s">
        <v>100</v>
      </c>
    </row>
    <row r="65" spans="1:16" ht="14.25">
      <c r="A65" s="73">
        <f t="shared" si="26"/>
        <v>16.029129028320312</v>
      </c>
      <c r="B65" s="11">
        <f t="shared" si="27"/>
        <v>16413.828125</v>
      </c>
      <c r="C65" s="61">
        <v>17211146240</v>
      </c>
      <c r="D65" s="74" t="s">
        <v>47</v>
      </c>
      <c r="E65" s="1">
        <v>8</v>
      </c>
      <c r="F65" s="72">
        <v>0.3590277777777778</v>
      </c>
      <c r="G65" t="s">
        <v>102</v>
      </c>
      <c r="H65" s="2">
        <v>70</v>
      </c>
      <c r="I65"/>
      <c r="J65"/>
      <c r="K65" s="1" t="s">
        <v>13</v>
      </c>
      <c r="L65" s="50">
        <f>B65-B24</f>
        <v>1030.33984375</v>
      </c>
      <c r="M65" s="72">
        <v>0.35138888888888886</v>
      </c>
      <c r="O65" s="72">
        <f t="shared" si="29"/>
        <v>0.007638888888888889</v>
      </c>
      <c r="P65" s="60" t="s">
        <v>100</v>
      </c>
    </row>
    <row r="66" spans="1:16" ht="14.25">
      <c r="A66" s="59">
        <f t="shared" si="26"/>
        <v>4.6826171875</v>
      </c>
      <c r="B66" s="11">
        <v>4795</v>
      </c>
      <c r="C66" s="61">
        <v>5027905536</v>
      </c>
      <c r="D66" s="74" t="s">
        <v>47</v>
      </c>
      <c r="E66" s="1">
        <v>8</v>
      </c>
      <c r="F66" s="72">
        <v>0.34305555555555556</v>
      </c>
      <c r="G66" t="s">
        <v>103</v>
      </c>
      <c r="H66" s="2">
        <v>80</v>
      </c>
      <c r="K66" s="1" t="s">
        <v>13</v>
      </c>
      <c r="L66" s="50">
        <f>B66-B40</f>
        <v>1018.4609375</v>
      </c>
      <c r="M66" s="72">
        <v>0.34097222222222223</v>
      </c>
      <c r="O66" s="72">
        <f t="shared" si="29"/>
        <v>0.0020833333333333333</v>
      </c>
      <c r="P66" s="60" t="s">
        <v>100</v>
      </c>
    </row>
    <row r="67" spans="1:16" ht="14.25">
      <c r="A67" s="59">
        <f t="shared" si="26"/>
        <v>6.81669921875</v>
      </c>
      <c r="B67" s="11">
        <v>6980.3</v>
      </c>
      <c r="C67" s="61">
        <v>7319388160</v>
      </c>
      <c r="D67" s="74" t="s">
        <v>47</v>
      </c>
      <c r="E67" s="1">
        <v>8</v>
      </c>
      <c r="F67" s="72">
        <v>0.33611111111111114</v>
      </c>
      <c r="G67" t="s">
        <v>104</v>
      </c>
      <c r="H67" s="2">
        <v>80</v>
      </c>
      <c r="K67" s="1" t="s">
        <v>13</v>
      </c>
      <c r="L67" s="50">
        <f>B67-B16</f>
        <v>544.9875000000002</v>
      </c>
      <c r="M67" s="72">
        <v>0.33194444444444443</v>
      </c>
      <c r="O67" s="72">
        <f t="shared" si="29"/>
        <v>0.004166666666666667</v>
      </c>
      <c r="P67" s="60" t="s">
        <v>100</v>
      </c>
    </row>
    <row r="68" spans="1:16" ht="14.25">
      <c r="A68" s="59">
        <f t="shared" si="26"/>
        <v>2.601673126220703</v>
      </c>
      <c r="B68" s="11">
        <f aca="true" t="shared" si="30" ref="B68:B70">C68/1024/1024</f>
        <v>2664.11328125</v>
      </c>
      <c r="C68" s="61">
        <v>2793525248</v>
      </c>
      <c r="D68" s="74" t="s">
        <v>47</v>
      </c>
      <c r="E68" s="1">
        <v>7</v>
      </c>
      <c r="F68" s="72">
        <v>0.8555555555555555</v>
      </c>
      <c r="G68" t="s">
        <v>87</v>
      </c>
      <c r="H68" s="2">
        <v>80</v>
      </c>
      <c r="I68"/>
      <c r="J68"/>
      <c r="K68" s="1" t="s">
        <v>13</v>
      </c>
      <c r="L68" s="50">
        <f aca="true" t="shared" si="31" ref="L68:L70">B68-B41</f>
        <v>304.078125</v>
      </c>
      <c r="M68" s="72">
        <v>0.8527777777777777</v>
      </c>
      <c r="O68" s="72">
        <f t="shared" si="29"/>
        <v>0.002777777777777778</v>
      </c>
      <c r="P68" s="60"/>
    </row>
    <row r="69" spans="1:16" ht="14.25">
      <c r="A69" s="59">
        <f t="shared" si="26"/>
        <v>2.2482528686523438</v>
      </c>
      <c r="B69" s="11">
        <f t="shared" si="30"/>
        <v>2302.2109375</v>
      </c>
      <c r="C69" s="61">
        <v>2414043136</v>
      </c>
      <c r="D69" s="74" t="s">
        <v>47</v>
      </c>
      <c r="E69" s="1">
        <v>7</v>
      </c>
      <c r="F69" s="72">
        <v>0.81875</v>
      </c>
      <c r="G69" t="s">
        <v>105</v>
      </c>
      <c r="H69" s="2">
        <v>80</v>
      </c>
      <c r="I69"/>
      <c r="J69"/>
      <c r="K69" s="1" t="s">
        <v>13</v>
      </c>
      <c r="L69" s="50">
        <f t="shared" si="31"/>
        <v>471.18359375</v>
      </c>
      <c r="M69" s="72">
        <v>0.8166666666666667</v>
      </c>
      <c r="O69" s="72">
        <f t="shared" si="29"/>
        <v>0.0020833333333333333</v>
      </c>
      <c r="P69" s="60"/>
    </row>
    <row r="70" spans="1:16" ht="14.25">
      <c r="A70" s="95">
        <f t="shared" si="26"/>
        <v>1.9959564208984375</v>
      </c>
      <c r="B70" s="96">
        <f t="shared" si="30"/>
        <v>2043.859375</v>
      </c>
      <c r="C70" s="97">
        <v>2143141888</v>
      </c>
      <c r="D70" s="98" t="s">
        <v>47</v>
      </c>
      <c r="E70" s="99">
        <v>7</v>
      </c>
      <c r="F70" s="100">
        <v>0.8208333333333333</v>
      </c>
      <c r="G70" s="101" t="s">
        <v>94</v>
      </c>
      <c r="H70" s="102">
        <v>80</v>
      </c>
      <c r="I70" s="101"/>
      <c r="J70" s="101"/>
      <c r="K70" s="99" t="s">
        <v>13</v>
      </c>
      <c r="L70" s="103">
        <f t="shared" si="31"/>
        <v>615.1015625</v>
      </c>
      <c r="M70" s="100">
        <v>0.8194444444444444</v>
      </c>
      <c r="N70" s="101"/>
      <c r="O70" s="100">
        <f t="shared" si="29"/>
        <v>0.001388888888888889</v>
      </c>
      <c r="P70" s="104"/>
    </row>
    <row r="71" spans="2:13" ht="14.25">
      <c r="B71" s="11"/>
      <c r="F71" s="72"/>
      <c r="H71" s="71"/>
      <c r="I71"/>
      <c r="J71"/>
      <c r="K71"/>
      <c r="M71" s="72"/>
    </row>
    <row r="72" spans="1:15" ht="14.25">
      <c r="A72" s="47"/>
      <c r="B72" s="23">
        <f aca="true" t="shared" si="32" ref="B72:B77">C72/1024/1024</f>
        <v>111.12109375</v>
      </c>
      <c r="C72" s="24">
        <v>116518912</v>
      </c>
      <c r="D72" s="25" t="s">
        <v>47</v>
      </c>
      <c r="E72" s="25">
        <v>5</v>
      </c>
      <c r="F72" s="105" t="s">
        <v>106</v>
      </c>
      <c r="G72" s="24" t="s">
        <v>107</v>
      </c>
      <c r="H72" s="27">
        <v>70</v>
      </c>
      <c r="I72" s="25"/>
      <c r="J72" s="25"/>
      <c r="K72" s="25" t="s">
        <v>25</v>
      </c>
      <c r="L72" s="24"/>
      <c r="M72" s="105">
        <v>0.7770833333333333</v>
      </c>
      <c r="N72" s="24"/>
      <c r="O72" s="106">
        <f aca="true" t="shared" si="33" ref="O72:O77">F72-M72</f>
        <v>0.001388888888888889</v>
      </c>
    </row>
    <row r="73" spans="1:15" ht="14.25">
      <c r="A73" s="49"/>
      <c r="B73" s="11">
        <f t="shared" si="32"/>
        <v>131.125</v>
      </c>
      <c r="C73">
        <v>137494528</v>
      </c>
      <c r="D73" s="1" t="s">
        <v>47</v>
      </c>
      <c r="E73" s="1">
        <v>5</v>
      </c>
      <c r="F73" s="72" t="s">
        <v>108</v>
      </c>
      <c r="G73" t="s">
        <v>107</v>
      </c>
      <c r="H73" s="2">
        <v>80</v>
      </c>
      <c r="I73" s="30">
        <f>B73-B72</f>
        <v>20.00390625</v>
      </c>
      <c r="J73" s="31">
        <f>B73/B72-1</f>
        <v>0.18001898266952576</v>
      </c>
      <c r="K73" s="1" t="s">
        <v>25</v>
      </c>
      <c r="M73" s="72">
        <v>0.8361111111111111</v>
      </c>
      <c r="O73" s="107">
        <f t="shared" si="33"/>
        <v>0.001388888888888889</v>
      </c>
    </row>
    <row r="74" spans="1:15" ht="14.25">
      <c r="A74" s="49"/>
      <c r="B74" s="11">
        <f t="shared" si="32"/>
        <v>131.30078125</v>
      </c>
      <c r="C74">
        <v>137678848</v>
      </c>
      <c r="D74" s="1" t="s">
        <v>47</v>
      </c>
      <c r="E74" s="1">
        <v>7</v>
      </c>
      <c r="F74" s="72">
        <v>0.3915625</v>
      </c>
      <c r="G74" t="s">
        <v>109</v>
      </c>
      <c r="H74" s="2">
        <v>80</v>
      </c>
      <c r="I74" s="30"/>
      <c r="J74" s="31"/>
      <c r="K74" s="1" t="s">
        <v>25</v>
      </c>
      <c r="M74" s="72">
        <v>0.3902777777777778</v>
      </c>
      <c r="O74" s="107">
        <f t="shared" si="33"/>
        <v>0.0012847222222222223</v>
      </c>
    </row>
    <row r="75" spans="1:19" ht="14.25">
      <c r="A75" s="49"/>
      <c r="B75" s="11">
        <f t="shared" si="32"/>
        <v>131.125</v>
      </c>
      <c r="C75" s="71">
        <v>137494528</v>
      </c>
      <c r="D75" s="1" t="s">
        <v>47</v>
      </c>
      <c r="E75" s="1">
        <v>7</v>
      </c>
      <c r="F75" s="72">
        <v>0.42733796296296295</v>
      </c>
      <c r="G75" s="71" t="s">
        <v>110</v>
      </c>
      <c r="H75" s="2">
        <v>80</v>
      </c>
      <c r="I75" s="30"/>
      <c r="J75" s="31"/>
      <c r="K75" s="1" t="s">
        <v>25</v>
      </c>
      <c r="M75" s="72">
        <v>0.4270833333333333</v>
      </c>
      <c r="O75" s="108">
        <f t="shared" si="33"/>
        <v>0.0002546296296296296</v>
      </c>
      <c r="S75" s="94"/>
    </row>
    <row r="76" spans="1:19" ht="14.25">
      <c r="A76" s="49"/>
      <c r="B76" s="11">
        <f t="shared" si="32"/>
        <v>131.125</v>
      </c>
      <c r="C76">
        <v>137494528</v>
      </c>
      <c r="D76" s="1" t="s">
        <v>47</v>
      </c>
      <c r="E76" s="1">
        <v>7</v>
      </c>
      <c r="F76" s="72">
        <v>0.38364583333333335</v>
      </c>
      <c r="G76" t="s">
        <v>111</v>
      </c>
      <c r="H76" s="2">
        <v>80</v>
      </c>
      <c r="I76" s="30"/>
      <c r="J76" s="31"/>
      <c r="K76" s="1" t="s">
        <v>25</v>
      </c>
      <c r="M76" s="72">
        <v>0.3798611111111111</v>
      </c>
      <c r="O76" s="107">
        <f t="shared" si="33"/>
        <v>0.0037847222222222223</v>
      </c>
      <c r="S76" s="94"/>
    </row>
    <row r="77" spans="1:19" ht="14.25">
      <c r="A77" s="109"/>
      <c r="B77" s="34">
        <f t="shared" si="32"/>
        <v>130.9140625</v>
      </c>
      <c r="C77" s="35">
        <v>137273344</v>
      </c>
      <c r="D77" s="36" t="s">
        <v>47</v>
      </c>
      <c r="E77" s="36">
        <v>7</v>
      </c>
      <c r="F77" s="110">
        <v>0.39012731481481483</v>
      </c>
      <c r="G77" s="35" t="s">
        <v>112</v>
      </c>
      <c r="H77" s="38">
        <v>80</v>
      </c>
      <c r="I77" s="36"/>
      <c r="J77" s="36"/>
      <c r="K77" s="36" t="s">
        <v>25</v>
      </c>
      <c r="L77" s="35"/>
      <c r="M77" s="110">
        <v>0.3888888888888889</v>
      </c>
      <c r="N77" s="35"/>
      <c r="O77" s="111">
        <f t="shared" si="33"/>
        <v>0.001238425925925926</v>
      </c>
      <c r="S77" s="94"/>
    </row>
    <row r="78" spans="2:19" ht="14.25">
      <c r="B78" s="11"/>
      <c r="F78" s="72"/>
      <c r="M78" s="72"/>
      <c r="S78" s="94"/>
    </row>
    <row r="79" spans="1:19" ht="14.25">
      <c r="A79" s="47"/>
      <c r="B79" s="23">
        <f aca="true" t="shared" si="34" ref="B79:B81">C79/1024/1024</f>
        <v>371.94921875</v>
      </c>
      <c r="C79" s="24">
        <v>390017024</v>
      </c>
      <c r="D79" s="25" t="s">
        <v>47</v>
      </c>
      <c r="E79" s="25">
        <v>5</v>
      </c>
      <c r="F79" s="105" t="s">
        <v>113</v>
      </c>
      <c r="G79" s="24" t="s">
        <v>114</v>
      </c>
      <c r="H79" s="27">
        <v>70</v>
      </c>
      <c r="I79" s="25"/>
      <c r="J79" s="25"/>
      <c r="K79" s="25" t="s">
        <v>25</v>
      </c>
      <c r="L79" s="24"/>
      <c r="M79" s="105" t="s">
        <v>115</v>
      </c>
      <c r="N79" s="24"/>
      <c r="O79" s="112"/>
      <c r="S79" s="94"/>
    </row>
    <row r="80" spans="1:19" ht="14.25">
      <c r="A80" s="49"/>
      <c r="B80" s="11">
        <f t="shared" si="34"/>
        <v>431.765625</v>
      </c>
      <c r="C80">
        <v>452739072</v>
      </c>
      <c r="D80" s="1" t="s">
        <v>47</v>
      </c>
      <c r="E80" s="1">
        <v>5</v>
      </c>
      <c r="F80" s="72" t="s">
        <v>116</v>
      </c>
      <c r="G80" t="s">
        <v>114</v>
      </c>
      <c r="H80" s="2">
        <v>80</v>
      </c>
      <c r="I80" s="30">
        <f aca="true" t="shared" si="35" ref="I80:I81">B80-B79</f>
        <v>59.81640625</v>
      </c>
      <c r="J80" s="31">
        <f aca="true" t="shared" si="36" ref="J80:J81">B80/B79-1</f>
        <v>0.16081874415820363</v>
      </c>
      <c r="K80" s="1" t="s">
        <v>25</v>
      </c>
      <c r="M80" s="72">
        <v>0.825</v>
      </c>
      <c r="O80" s="107">
        <f>F80-M80</f>
        <v>0.01597222222222222</v>
      </c>
      <c r="S80" s="94"/>
    </row>
    <row r="81" spans="1:19" ht="14.25">
      <c r="A81" s="33">
        <f>B81/1024</f>
        <v>1.2728729248046875</v>
      </c>
      <c r="B81" s="34">
        <f t="shared" si="34"/>
        <v>1303.421875</v>
      </c>
      <c r="C81" s="35">
        <v>1366736896</v>
      </c>
      <c r="D81" s="36" t="s">
        <v>47</v>
      </c>
      <c r="E81" s="36">
        <v>5</v>
      </c>
      <c r="F81" s="110" t="s">
        <v>117</v>
      </c>
      <c r="G81" s="35" t="s">
        <v>114</v>
      </c>
      <c r="H81" s="38" t="s">
        <v>24</v>
      </c>
      <c r="I81" s="39">
        <f t="shared" si="35"/>
        <v>871.65625</v>
      </c>
      <c r="J81" s="40">
        <f t="shared" si="36"/>
        <v>2.018818079832085</v>
      </c>
      <c r="K81" s="36" t="s">
        <v>25</v>
      </c>
      <c r="L81" s="35"/>
      <c r="M81" s="110" t="s">
        <v>115</v>
      </c>
      <c r="N81" s="35"/>
      <c r="O81" s="113"/>
      <c r="S81" s="94"/>
    </row>
    <row r="82" spans="2:13" ht="14.25">
      <c r="B82" s="11"/>
      <c r="F82" s="72"/>
      <c r="H82" s="71"/>
      <c r="I82"/>
      <c r="J82"/>
      <c r="K82"/>
      <c r="M82" s="72"/>
    </row>
    <row r="83" spans="2:13" ht="14.25">
      <c r="B83" s="11">
        <f>C83/1024/1024</f>
        <v>275.78125</v>
      </c>
      <c r="C83">
        <v>289177600</v>
      </c>
      <c r="D83" s="1" t="s">
        <v>18</v>
      </c>
      <c r="E83" s="1">
        <v>19</v>
      </c>
      <c r="F83" s="72" t="s">
        <v>45</v>
      </c>
      <c r="G83" t="s">
        <v>118</v>
      </c>
      <c r="H83" s="2">
        <v>70</v>
      </c>
      <c r="K83" s="1" t="s">
        <v>13</v>
      </c>
      <c r="M83" s="72"/>
    </row>
    <row r="84" spans="2:13" ht="14.25">
      <c r="B84" s="11"/>
      <c r="F84" s="72"/>
      <c r="H84" s="71"/>
      <c r="I84"/>
      <c r="J84"/>
      <c r="K84"/>
      <c r="M84" s="72"/>
    </row>
    <row r="85" spans="1:15" ht="14.25">
      <c r="A85" s="22">
        <f aca="true" t="shared" si="37" ref="A85:A86">B85/1024</f>
        <v>1.1884193420410156</v>
      </c>
      <c r="B85" s="23">
        <f aca="true" t="shared" si="38" ref="B85:B86">C85/1024/1024</f>
        <v>1216.94140625</v>
      </c>
      <c r="C85" s="24">
        <v>1276055552</v>
      </c>
      <c r="D85" s="25" t="s">
        <v>47</v>
      </c>
      <c r="E85" s="25">
        <v>5</v>
      </c>
      <c r="F85" s="105" t="s">
        <v>119</v>
      </c>
      <c r="G85" s="24" t="s">
        <v>120</v>
      </c>
      <c r="H85" s="27">
        <v>70</v>
      </c>
      <c r="I85" s="25"/>
      <c r="J85" s="25"/>
      <c r="K85" s="25" t="s">
        <v>25</v>
      </c>
      <c r="L85" s="24"/>
      <c r="M85" s="105" t="s">
        <v>115</v>
      </c>
      <c r="N85" s="24"/>
      <c r="O85" s="112"/>
    </row>
    <row r="86" spans="1:15" ht="14.25">
      <c r="A86" s="33">
        <f t="shared" si="37"/>
        <v>2.7849273681640625</v>
      </c>
      <c r="B86" s="34">
        <f t="shared" si="38"/>
        <v>2851.765625</v>
      </c>
      <c r="C86" s="35">
        <v>2990292992</v>
      </c>
      <c r="D86" s="36" t="s">
        <v>47</v>
      </c>
      <c r="E86" s="36">
        <v>5</v>
      </c>
      <c r="F86" s="110" t="s">
        <v>121</v>
      </c>
      <c r="G86" s="35" t="s">
        <v>120</v>
      </c>
      <c r="H86" s="38" t="s">
        <v>24</v>
      </c>
      <c r="I86" s="39">
        <f>B86-B85</f>
        <v>1634.82421875</v>
      </c>
      <c r="J86" s="40">
        <f>B86/B85-1</f>
        <v>1.3433877837945412</v>
      </c>
      <c r="K86" s="36" t="s">
        <v>25</v>
      </c>
      <c r="L86" s="35"/>
      <c r="M86" s="110" t="s">
        <v>115</v>
      </c>
      <c r="N86" s="35"/>
      <c r="O86" s="113"/>
    </row>
    <row r="87" spans="2:13" ht="14.25">
      <c r="B87" s="11"/>
      <c r="F87" s="72"/>
      <c r="M87" s="72"/>
    </row>
    <row r="88" spans="1:15" ht="14.25">
      <c r="A88" s="22">
        <f aca="true" t="shared" si="39" ref="A88:A91">B88/1024</f>
        <v>3.3376235961914062</v>
      </c>
      <c r="B88" s="23">
        <f aca="true" t="shared" si="40" ref="B88:B91">C88/1024/1024</f>
        <v>3417.7265625</v>
      </c>
      <c r="C88" s="24">
        <v>3583746048</v>
      </c>
      <c r="D88" s="25" t="s">
        <v>47</v>
      </c>
      <c r="E88" s="25">
        <v>5</v>
      </c>
      <c r="F88" s="105" t="s">
        <v>122</v>
      </c>
      <c r="G88" s="24" t="s">
        <v>123</v>
      </c>
      <c r="H88" s="27">
        <v>70</v>
      </c>
      <c r="I88" s="25"/>
      <c r="J88" s="25"/>
      <c r="K88" s="25" t="s">
        <v>25</v>
      </c>
      <c r="L88" s="24"/>
      <c r="M88" s="105" t="s">
        <v>115</v>
      </c>
      <c r="N88" s="114" t="s">
        <v>124</v>
      </c>
      <c r="O88" s="112"/>
    </row>
    <row r="89" spans="1:15" ht="14.25">
      <c r="A89" s="29">
        <f t="shared" si="39"/>
        <v>3.7701644897460938</v>
      </c>
      <c r="B89" s="11">
        <f t="shared" si="40"/>
        <v>3860.6484375</v>
      </c>
      <c r="C89">
        <v>4048183296</v>
      </c>
      <c r="D89" s="1" t="s">
        <v>47</v>
      </c>
      <c r="E89" s="1">
        <v>6</v>
      </c>
      <c r="F89" s="72" t="s">
        <v>125</v>
      </c>
      <c r="G89" t="s">
        <v>123</v>
      </c>
      <c r="H89" s="2">
        <v>80</v>
      </c>
      <c r="I89" s="30">
        <f aca="true" t="shared" si="41" ref="I89:I90">B89-B88</f>
        <v>442.921875</v>
      </c>
      <c r="J89" s="31">
        <f aca="true" t="shared" si="42" ref="J89:J90">B89/B88-1</f>
        <v>0.12959546847890935</v>
      </c>
      <c r="K89" s="1" t="s">
        <v>25</v>
      </c>
      <c r="M89" s="72">
        <v>0.48680555555555555</v>
      </c>
      <c r="O89" s="107">
        <f>F89-M89</f>
        <v>0.050694444444444445</v>
      </c>
    </row>
    <row r="90" spans="1:15" ht="14.25">
      <c r="A90" s="29">
        <f t="shared" si="39"/>
        <v>6.525806427001953</v>
      </c>
      <c r="B90" s="11">
        <f t="shared" si="40"/>
        <v>6682.42578125</v>
      </c>
      <c r="C90">
        <v>7007031296</v>
      </c>
      <c r="D90" s="1" t="s">
        <v>47</v>
      </c>
      <c r="E90" s="1">
        <v>5</v>
      </c>
      <c r="F90" s="72" t="s">
        <v>126</v>
      </c>
      <c r="G90" t="s">
        <v>123</v>
      </c>
      <c r="H90" s="2" t="s">
        <v>24</v>
      </c>
      <c r="I90" s="30">
        <f t="shared" si="41"/>
        <v>2821.77734375</v>
      </c>
      <c r="J90" s="31">
        <f t="shared" si="42"/>
        <v>0.7309076155033865</v>
      </c>
      <c r="K90" s="1" t="s">
        <v>25</v>
      </c>
      <c r="M90" s="72" t="s">
        <v>115</v>
      </c>
      <c r="O90" s="115"/>
    </row>
    <row r="91" spans="1:15" ht="14.25">
      <c r="A91" s="33">
        <f t="shared" si="39"/>
        <v>6.526119232177734</v>
      </c>
      <c r="B91" s="34">
        <f t="shared" si="40"/>
        <v>6682.74609375</v>
      </c>
      <c r="C91" s="35">
        <v>7007367168</v>
      </c>
      <c r="D91" s="36" t="s">
        <v>47</v>
      </c>
      <c r="E91" s="36">
        <v>5</v>
      </c>
      <c r="F91" s="110" t="s">
        <v>127</v>
      </c>
      <c r="G91" s="35" t="s">
        <v>123</v>
      </c>
      <c r="H91" s="38" t="s">
        <v>24</v>
      </c>
      <c r="I91" s="36"/>
      <c r="J91" s="36"/>
      <c r="K91" s="36" t="s">
        <v>13</v>
      </c>
      <c r="L91" s="35"/>
      <c r="M91" s="110"/>
      <c r="N91" s="35"/>
      <c r="O91" s="113"/>
    </row>
    <row r="92" spans="2:13" ht="14.25">
      <c r="B92" s="11"/>
      <c r="F92" s="72"/>
      <c r="H92" s="71"/>
      <c r="I92"/>
      <c r="J92"/>
      <c r="K92"/>
      <c r="M92" s="72"/>
    </row>
    <row r="93" spans="1:15" ht="14.25">
      <c r="A93" s="22">
        <f aca="true" t="shared" si="43" ref="A93:A98">B93/1024</f>
        <v>8.907672882080078</v>
      </c>
      <c r="B93" s="23">
        <f aca="true" t="shared" si="44" ref="B93:B98">C93/1024/1024</f>
        <v>9121.45703125</v>
      </c>
      <c r="C93" s="24">
        <v>9564540928</v>
      </c>
      <c r="D93" s="25" t="s">
        <v>18</v>
      </c>
      <c r="E93" s="25">
        <v>19</v>
      </c>
      <c r="F93" s="105" t="s">
        <v>128</v>
      </c>
      <c r="G93" s="24" t="s">
        <v>129</v>
      </c>
      <c r="H93" s="27">
        <v>60</v>
      </c>
      <c r="I93" s="25"/>
      <c r="J93" s="25"/>
      <c r="K93" s="25" t="s">
        <v>25</v>
      </c>
      <c r="L93" s="24"/>
      <c r="M93" s="105" t="s">
        <v>115</v>
      </c>
      <c r="N93" s="116"/>
      <c r="O93" s="106"/>
    </row>
    <row r="94" spans="1:15" ht="14.25">
      <c r="A94" s="29">
        <f t="shared" si="43"/>
        <v>9.46453857421875</v>
      </c>
      <c r="B94" s="11">
        <f t="shared" si="44"/>
        <v>9691.6875</v>
      </c>
      <c r="C94">
        <v>10162470912</v>
      </c>
      <c r="D94" s="1" t="s">
        <v>47</v>
      </c>
      <c r="E94" s="1">
        <v>6</v>
      </c>
      <c r="F94" s="72" t="s">
        <v>130</v>
      </c>
      <c r="G94" t="s">
        <v>129</v>
      </c>
      <c r="H94" s="2">
        <v>70</v>
      </c>
      <c r="I94" s="30">
        <f aca="true" t="shared" si="45" ref="I94:I95">B94-B93</f>
        <v>570.23046875</v>
      </c>
      <c r="J94" s="31">
        <f aca="true" t="shared" si="46" ref="J94:J95">B94/B93-1</f>
        <v>0.06251528311720356</v>
      </c>
      <c r="K94" s="1" t="s">
        <v>25</v>
      </c>
      <c r="M94" s="72">
        <v>0.029166666666666667</v>
      </c>
      <c r="O94" s="107">
        <f aca="true" t="shared" si="47" ref="O94:O97">F94-M94</f>
        <v>0.4986111111111111</v>
      </c>
    </row>
    <row r="95" spans="1:16" ht="14.25" customHeight="1">
      <c r="A95" s="117">
        <f t="shared" si="43"/>
        <v>10.540302276611328</v>
      </c>
      <c r="B95" s="11">
        <f t="shared" si="44"/>
        <v>10793.26953125</v>
      </c>
      <c r="C95">
        <v>11317563392</v>
      </c>
      <c r="D95" s="1" t="s">
        <v>47</v>
      </c>
      <c r="E95" s="1">
        <v>6</v>
      </c>
      <c r="F95" s="72" t="s">
        <v>131</v>
      </c>
      <c r="G95" t="s">
        <v>129</v>
      </c>
      <c r="H95" s="2">
        <v>80</v>
      </c>
      <c r="I95" s="30">
        <f t="shared" si="45"/>
        <v>1101.58203125</v>
      </c>
      <c r="J95" s="31">
        <f t="shared" si="46"/>
        <v>0.11366256198933367</v>
      </c>
      <c r="K95" s="1" t="s">
        <v>25</v>
      </c>
      <c r="L95" t="s">
        <v>132</v>
      </c>
      <c r="M95" s="72">
        <v>0.6701388888888888</v>
      </c>
      <c r="O95" s="107">
        <f t="shared" si="47"/>
        <v>0.15069444444444444</v>
      </c>
      <c r="P95" s="118" t="s">
        <v>133</v>
      </c>
    </row>
    <row r="96" spans="1:16" ht="14.25" customHeight="1">
      <c r="A96" s="117">
        <f t="shared" si="43"/>
        <v>10.542877197265625</v>
      </c>
      <c r="B96" s="119">
        <f t="shared" si="44"/>
        <v>10795.90625</v>
      </c>
      <c r="C96" s="71">
        <v>11320328192</v>
      </c>
      <c r="D96" s="2" t="s">
        <v>47</v>
      </c>
      <c r="E96" s="2">
        <v>7</v>
      </c>
      <c r="F96" s="120">
        <v>0.6036458333333333</v>
      </c>
      <c r="G96" s="71" t="s">
        <v>129</v>
      </c>
      <c r="H96" s="2">
        <v>80</v>
      </c>
      <c r="I96" s="121"/>
      <c r="J96" s="122"/>
      <c r="K96" s="2" t="s">
        <v>25</v>
      </c>
      <c r="L96" s="71" t="s">
        <v>134</v>
      </c>
      <c r="M96" s="120">
        <v>0.5965277777777778</v>
      </c>
      <c r="N96" s="71"/>
      <c r="O96" s="123">
        <f t="shared" si="47"/>
        <v>0.007118055555555555</v>
      </c>
      <c r="P96" s="118"/>
    </row>
    <row r="97" spans="1:16" ht="14.25">
      <c r="A97" s="117">
        <f t="shared" si="43"/>
        <v>16.130355834960938</v>
      </c>
      <c r="B97" s="11">
        <f t="shared" si="44"/>
        <v>16517.484375</v>
      </c>
      <c r="C97">
        <v>17319837696</v>
      </c>
      <c r="D97" s="1" t="s">
        <v>47</v>
      </c>
      <c r="E97" s="1">
        <v>5</v>
      </c>
      <c r="F97" s="72" t="s">
        <v>135</v>
      </c>
      <c r="G97" t="s">
        <v>129</v>
      </c>
      <c r="H97" s="2" t="s">
        <v>24</v>
      </c>
      <c r="I97" s="30">
        <f>B97-B95</f>
        <v>5724.21484375</v>
      </c>
      <c r="J97" s="31">
        <f>B97/B95-1</f>
        <v>0.5303504028298887</v>
      </c>
      <c r="K97" s="1" t="s">
        <v>25</v>
      </c>
      <c r="M97" s="72">
        <v>0.5048611111111111</v>
      </c>
      <c r="O97" s="107">
        <f t="shared" si="47"/>
        <v>0.3784722222222222</v>
      </c>
      <c r="P97" s="118"/>
    </row>
    <row r="98" spans="1:15" ht="14.25">
      <c r="A98" s="42">
        <f t="shared" si="43"/>
        <v>16.26459503173828</v>
      </c>
      <c r="B98" s="124">
        <f t="shared" si="44"/>
        <v>16654.9453125</v>
      </c>
      <c r="C98" s="125">
        <v>17463975936</v>
      </c>
      <c r="D98" s="38" t="s">
        <v>47</v>
      </c>
      <c r="E98" s="38">
        <v>7</v>
      </c>
      <c r="F98" s="126">
        <v>0.5967013888888889</v>
      </c>
      <c r="G98" s="125" t="s">
        <v>129</v>
      </c>
      <c r="H98" s="38" t="s">
        <v>24</v>
      </c>
      <c r="I98" s="127"/>
      <c r="J98" s="128"/>
      <c r="K98" s="38" t="s">
        <v>25</v>
      </c>
      <c r="L98" s="125" t="s">
        <v>136</v>
      </c>
      <c r="M98" s="110"/>
      <c r="N98" s="35"/>
      <c r="O98" s="111"/>
    </row>
    <row r="99" spans="2:15" ht="14.25">
      <c r="B99" s="50"/>
      <c r="D99" s="74"/>
      <c r="E99"/>
      <c r="F99" s="72"/>
      <c r="I99" s="30"/>
      <c r="J99" s="31"/>
      <c r="M99" s="72"/>
      <c r="O99" s="72"/>
    </row>
    <row r="100" spans="2:11" ht="14.25">
      <c r="B100" s="31"/>
      <c r="C100" s="129"/>
      <c r="D100"/>
      <c r="E100" s="72"/>
      <c r="F100"/>
      <c r="G100" s="72"/>
      <c r="H100" s="71"/>
      <c r="I100"/>
      <c r="J100"/>
      <c r="K100"/>
    </row>
    <row r="101" spans="2:11" ht="14.25">
      <c r="B101" s="1"/>
      <c r="C101" s="30"/>
      <c r="D101" s="31"/>
      <c r="F101"/>
      <c r="G101" s="72"/>
      <c r="H101" s="71"/>
      <c r="I101" s="72"/>
      <c r="J101"/>
      <c r="K101"/>
    </row>
    <row r="102" spans="3:11" ht="14.25">
      <c r="C102" s="30"/>
      <c r="D102" s="31"/>
      <c r="F102"/>
      <c r="G102" s="72"/>
      <c r="H102" s="71"/>
      <c r="I102" s="72"/>
      <c r="J102"/>
      <c r="K102"/>
    </row>
    <row r="103" spans="4:11" ht="14.25">
      <c r="D103" s="74"/>
      <c r="E103"/>
      <c r="F103"/>
      <c r="H103" s="71"/>
      <c r="I103"/>
      <c r="J103"/>
      <c r="K103"/>
    </row>
    <row r="104" spans="2:11" ht="14.25">
      <c r="B104" s="1"/>
      <c r="C104" s="72"/>
      <c r="F104"/>
      <c r="G104" s="72"/>
      <c r="H104" s="71"/>
      <c r="I104"/>
      <c r="J104"/>
      <c r="K104"/>
    </row>
    <row r="105" spans="2:11" ht="14.25">
      <c r="B105" s="1"/>
      <c r="C105" s="72"/>
      <c r="F105"/>
      <c r="H105" s="71"/>
      <c r="I105"/>
      <c r="J105"/>
      <c r="K105"/>
    </row>
    <row r="106" spans="2:11" ht="14.25">
      <c r="B106" s="1"/>
      <c r="C106" s="72"/>
      <c r="F106"/>
      <c r="H106" s="71"/>
      <c r="I106"/>
      <c r="J106"/>
      <c r="K106"/>
    </row>
    <row r="107" spans="2:11" ht="14.25">
      <c r="B107" s="1"/>
      <c r="C107" s="72"/>
      <c r="F107"/>
      <c r="H107" s="71"/>
      <c r="I107"/>
      <c r="J107"/>
      <c r="K107"/>
    </row>
    <row r="108" spans="2:11" ht="14.25">
      <c r="B108" s="1"/>
      <c r="C108" s="72"/>
      <c r="F108"/>
      <c r="H108" s="71"/>
      <c r="I108"/>
      <c r="J108"/>
      <c r="K108"/>
    </row>
    <row r="109" spans="2:11" ht="14.25">
      <c r="B109" s="1"/>
      <c r="C109" s="72"/>
      <c r="F109"/>
      <c r="H109" s="71"/>
      <c r="I109"/>
      <c r="J109"/>
      <c r="K109"/>
    </row>
    <row r="110" ht="14.25">
      <c r="C110" s="72"/>
    </row>
  </sheetData>
  <sheetProtection selectLockedCells="1" selectUnlockedCells="1"/>
  <mergeCells count="1">
    <mergeCell ref="P95:P9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A1">
      <selection activeCell="T28" sqref="T28"/>
    </sheetView>
  </sheetViews>
  <sheetFormatPr defaultColWidth="9.140625" defaultRowHeight="12.75"/>
  <cols>
    <col min="1" max="1" width="11.421875" style="0" customWidth="1"/>
    <col min="2" max="3" width="9.8515625" style="0" customWidth="1"/>
    <col min="4" max="4" width="4.140625" style="0" customWidth="1"/>
    <col min="5" max="5" width="11.421875" style="0" customWidth="1"/>
    <col min="6" max="7" width="9.8515625" style="0" customWidth="1"/>
    <col min="8" max="8" width="4.28125" style="0" customWidth="1"/>
    <col min="9" max="9" width="11.421875" style="0" customWidth="1"/>
    <col min="10" max="11" width="9.8515625" style="0" customWidth="1"/>
    <col min="12" max="12" width="3.8515625" style="0" customWidth="1"/>
    <col min="13" max="16384" width="11.421875" style="0" customWidth="1"/>
  </cols>
  <sheetData>
    <row r="2" spans="1:5" ht="14.25">
      <c r="A2" s="130" t="s">
        <v>137</v>
      </c>
      <c r="B2" s="131" t="s">
        <v>138</v>
      </c>
      <c r="C2" s="130" t="s">
        <v>139</v>
      </c>
      <c r="D2" s="130"/>
      <c r="E2" s="132" t="s">
        <v>140</v>
      </c>
    </row>
    <row r="3" spans="1:5" ht="14.25">
      <c r="A3" s="1">
        <v>6</v>
      </c>
      <c r="B3" s="133">
        <v>11</v>
      </c>
      <c r="C3" s="134">
        <v>1653925</v>
      </c>
      <c r="D3" s="134"/>
      <c r="E3" s="135" t="s">
        <v>141</v>
      </c>
    </row>
    <row r="4" spans="1:5" ht="14.25">
      <c r="A4" s="1">
        <v>7</v>
      </c>
      <c r="B4" s="133">
        <v>10</v>
      </c>
      <c r="C4" s="134">
        <v>569998</v>
      </c>
      <c r="D4" s="134"/>
      <c r="E4" s="135" t="s">
        <v>142</v>
      </c>
    </row>
    <row r="5" spans="1:4" ht="14.25">
      <c r="A5" s="1">
        <v>8</v>
      </c>
      <c r="B5" s="1">
        <v>9</v>
      </c>
      <c r="C5" s="134">
        <v>220589</v>
      </c>
      <c r="D5" s="134"/>
    </row>
    <row r="6" spans="1:5" ht="14.25">
      <c r="A6" s="1">
        <v>9</v>
      </c>
      <c r="B6" s="1">
        <v>8</v>
      </c>
      <c r="C6" s="134">
        <v>57856</v>
      </c>
      <c r="D6" s="134"/>
      <c r="E6" s="132" t="s">
        <v>143</v>
      </c>
    </row>
    <row r="7" spans="1:5" ht="14.25">
      <c r="A7" s="1">
        <v>10</v>
      </c>
      <c r="B7" s="1">
        <v>7</v>
      </c>
      <c r="C7" s="134">
        <v>15232</v>
      </c>
      <c r="D7" s="134"/>
      <c r="E7" s="135" t="s">
        <v>144</v>
      </c>
    </row>
    <row r="8" spans="1:5" ht="14.25">
      <c r="A8" s="1"/>
      <c r="B8" s="1"/>
      <c r="C8" s="61"/>
      <c r="D8" s="61"/>
      <c r="E8" s="135" t="s">
        <v>145</v>
      </c>
    </row>
    <row r="9" spans="1:4" ht="14.25">
      <c r="A9" s="1">
        <v>15</v>
      </c>
      <c r="B9" s="1">
        <v>2</v>
      </c>
      <c r="C9" s="61">
        <v>16</v>
      </c>
      <c r="D9" s="61"/>
    </row>
    <row r="10" spans="1:4" ht="14.25">
      <c r="A10" s="1">
        <v>16</v>
      </c>
      <c r="B10" s="1">
        <v>1</v>
      </c>
      <c r="C10" s="61">
        <v>4</v>
      </c>
      <c r="D10" s="61"/>
    </row>
    <row r="11" spans="1:4" ht="14.25">
      <c r="A11" s="1">
        <v>17</v>
      </c>
      <c r="B11" s="1">
        <v>0</v>
      </c>
      <c r="C11" s="61">
        <v>0</v>
      </c>
      <c r="D11" s="61"/>
    </row>
    <row r="14" spans="1:11" ht="14.25">
      <c r="A14" s="130" t="s">
        <v>146</v>
      </c>
      <c r="B14" s="130"/>
      <c r="C14" s="130"/>
      <c r="D14" s="130"/>
      <c r="E14" s="130"/>
      <c r="F14" s="130"/>
      <c r="G14" s="130"/>
      <c r="I14" s="89" t="s">
        <v>147</v>
      </c>
      <c r="J14" s="89"/>
      <c r="K14" s="89"/>
    </row>
    <row r="15" spans="2:10" ht="14.25">
      <c r="B15" s="130" t="s">
        <v>148</v>
      </c>
      <c r="C15" s="130"/>
      <c r="D15" s="130" t="s">
        <v>138</v>
      </c>
      <c r="E15" s="136"/>
      <c r="F15" s="137" t="s">
        <v>149</v>
      </c>
      <c r="G15" s="71"/>
      <c r="H15" s="71" t="s">
        <v>138</v>
      </c>
      <c r="J15" s="131" t="s">
        <v>150</v>
      </c>
    </row>
    <row r="16" spans="1:11" s="1" customFormat="1" ht="14.25">
      <c r="A16" s="130" t="s">
        <v>151</v>
      </c>
      <c r="B16" s="131" t="s">
        <v>152</v>
      </c>
      <c r="C16" s="130" t="s">
        <v>153</v>
      </c>
      <c r="D16" s="133"/>
      <c r="E16" s="130" t="s">
        <v>151</v>
      </c>
      <c r="F16" s="131" t="s">
        <v>152</v>
      </c>
      <c r="G16" s="130" t="s">
        <v>153</v>
      </c>
      <c r="I16" s="130" t="s">
        <v>151</v>
      </c>
      <c r="J16" s="131" t="s">
        <v>152</v>
      </c>
      <c r="K16" s="130" t="s">
        <v>153</v>
      </c>
    </row>
    <row r="17" spans="1:11" ht="14.25">
      <c r="A17" s="135">
        <v>1362431541</v>
      </c>
      <c r="B17" s="135">
        <v>337346</v>
      </c>
      <c r="C17" s="138">
        <f aca="true" t="shared" si="0" ref="C17:C18">A17/B17</f>
        <v>4038.6770289257915</v>
      </c>
      <c r="D17" s="134">
        <v>11</v>
      </c>
      <c r="E17">
        <v>2036262021</v>
      </c>
      <c r="F17">
        <v>337346</v>
      </c>
      <c r="G17" s="138">
        <f aca="true" t="shared" si="1" ref="G17:G21">E17/F17</f>
        <v>6036.123211776633</v>
      </c>
      <c r="H17" s="134">
        <v>11</v>
      </c>
      <c r="I17">
        <v>6239661612</v>
      </c>
      <c r="J17">
        <v>1653908</v>
      </c>
      <c r="K17" s="138">
        <f aca="true" t="shared" si="2" ref="K17:K21">I17/J17</f>
        <v>3772.677568522554</v>
      </c>
    </row>
    <row r="18" spans="1:11" ht="14.25">
      <c r="A18" s="135">
        <v>435025993</v>
      </c>
      <c r="B18" s="135">
        <v>84447</v>
      </c>
      <c r="C18" s="138">
        <f t="shared" si="0"/>
        <v>5151.467701635345</v>
      </c>
      <c r="D18">
        <v>10</v>
      </c>
      <c r="E18">
        <v>815155403</v>
      </c>
      <c r="F18" s="135">
        <v>84447</v>
      </c>
      <c r="G18" s="138">
        <f t="shared" si="1"/>
        <v>9652.863962011676</v>
      </c>
      <c r="H18">
        <v>10</v>
      </c>
      <c r="I18">
        <v>2254287076</v>
      </c>
      <c r="J18">
        <v>569374</v>
      </c>
      <c r="K18" s="138">
        <f t="shared" si="2"/>
        <v>3959.2378225911266</v>
      </c>
    </row>
    <row r="19" spans="1:11" ht="14.25">
      <c r="A19" s="135"/>
      <c r="B19" s="135">
        <v>0</v>
      </c>
      <c r="C19" s="138"/>
      <c r="D19">
        <v>9</v>
      </c>
      <c r="E19">
        <v>301391886</v>
      </c>
      <c r="F19">
        <v>28936</v>
      </c>
      <c r="G19" s="138">
        <f t="shared" si="1"/>
        <v>10415.81027094277</v>
      </c>
      <c r="H19">
        <v>9</v>
      </c>
      <c r="I19">
        <v>871268516</v>
      </c>
      <c r="J19">
        <v>220589</v>
      </c>
      <c r="K19" s="138">
        <f t="shared" si="2"/>
        <v>3949.7369134453666</v>
      </c>
    </row>
    <row r="20" spans="1:11" ht="14.25">
      <c r="A20" s="135"/>
      <c r="B20" s="135">
        <v>0</v>
      </c>
      <c r="C20" s="138"/>
      <c r="D20">
        <v>8</v>
      </c>
      <c r="E20">
        <v>104135270</v>
      </c>
      <c r="F20">
        <v>7395</v>
      </c>
      <c r="G20" s="138">
        <f t="shared" si="1"/>
        <v>14081.848546315077</v>
      </c>
      <c r="H20">
        <v>8</v>
      </c>
      <c r="I20">
        <v>280591153</v>
      </c>
      <c r="J20">
        <v>57856</v>
      </c>
      <c r="K20" s="138">
        <f t="shared" si="2"/>
        <v>4849.819431001106</v>
      </c>
    </row>
    <row r="21" spans="1:11" ht="14.25">
      <c r="A21" s="135">
        <v>86366968</v>
      </c>
      <c r="B21" s="135">
        <v>15360</v>
      </c>
      <c r="C21" s="138">
        <f>A21/B21</f>
        <v>5622.849479166666</v>
      </c>
      <c r="D21">
        <v>7</v>
      </c>
      <c r="E21">
        <v>612535020</v>
      </c>
      <c r="F21" s="135">
        <v>15360</v>
      </c>
      <c r="G21" s="138">
        <f t="shared" si="1"/>
        <v>39878.58203125</v>
      </c>
      <c r="H21">
        <v>7</v>
      </c>
      <c r="I21">
        <v>86123026</v>
      </c>
      <c r="J21">
        <v>15232</v>
      </c>
      <c r="K21" s="138">
        <f t="shared" si="2"/>
        <v>5654.085215336135</v>
      </c>
    </row>
    <row r="22" spans="1:12" ht="14.25">
      <c r="A22" s="139">
        <f>SUM(A17:A21)</f>
        <v>1883824502</v>
      </c>
      <c r="B22" s="71"/>
      <c r="C22" s="71"/>
      <c r="D22" s="71"/>
      <c r="E22" s="139">
        <f>SUM(E17:E21)</f>
        <v>3869479600</v>
      </c>
      <c r="F22" s="71"/>
      <c r="G22" s="71"/>
      <c r="H22" s="71"/>
      <c r="I22" s="139">
        <f>SUM(I17:I21)</f>
        <v>9731931383</v>
      </c>
      <c r="J22" s="71"/>
      <c r="K22" s="71"/>
      <c r="L22" s="2" t="s">
        <v>2</v>
      </c>
    </row>
    <row r="23" spans="1:12" ht="14.25">
      <c r="A23" s="140">
        <f>A22/1024/1024</f>
        <v>1796.5550441741943</v>
      </c>
      <c r="B23" s="71"/>
      <c r="C23" s="71"/>
      <c r="D23" s="71"/>
      <c r="E23" s="140">
        <f>E22/1024/1024</f>
        <v>3690.2233123779297</v>
      </c>
      <c r="F23" s="71"/>
      <c r="G23" s="71"/>
      <c r="H23" s="71"/>
      <c r="I23" s="140">
        <f>I22/1024/1024</f>
        <v>9281.093008995056</v>
      </c>
      <c r="J23" s="71"/>
      <c r="K23" s="140"/>
      <c r="L23" s="2" t="s">
        <v>1</v>
      </c>
    </row>
    <row r="24" spans="1:12" ht="14.25">
      <c r="A24" s="140"/>
      <c r="B24" s="71"/>
      <c r="C24" s="71"/>
      <c r="D24" s="71"/>
      <c r="E24" s="140"/>
      <c r="F24" s="71"/>
      <c r="G24" s="71"/>
      <c r="H24" s="71"/>
      <c r="I24" s="140"/>
      <c r="J24" s="71"/>
      <c r="K24" s="140"/>
      <c r="L24" s="2"/>
    </row>
    <row r="25" spans="1:10" ht="14.25">
      <c r="A25" s="135"/>
      <c r="J25" s="2" t="s">
        <v>110</v>
      </c>
    </row>
    <row r="26" spans="2:20" s="2" customFormat="1" ht="14.25">
      <c r="B26" s="2" t="s">
        <v>109</v>
      </c>
      <c r="D26" s="130" t="s">
        <v>138</v>
      </c>
      <c r="F26" s="2" t="s">
        <v>110</v>
      </c>
      <c r="H26" s="130" t="s">
        <v>138</v>
      </c>
      <c r="J26" s="2" t="s">
        <v>111</v>
      </c>
      <c r="M26" s="2" t="s">
        <v>154</v>
      </c>
      <c r="T26" s="2" t="s">
        <v>155</v>
      </c>
    </row>
    <row r="27" spans="1:20" ht="14.25">
      <c r="A27" s="141">
        <v>86123026</v>
      </c>
      <c r="B27">
        <v>15232</v>
      </c>
      <c r="C27" s="138">
        <f aca="true" t="shared" si="3" ref="C27:C33">A27/B27</f>
        <v>5654.085215336135</v>
      </c>
      <c r="D27">
        <v>7</v>
      </c>
      <c r="E27" s="142">
        <v>85974751</v>
      </c>
      <c r="F27">
        <v>15232</v>
      </c>
      <c r="G27" s="138">
        <f aca="true" t="shared" si="4" ref="G27:G33">E27/F27</f>
        <v>5644.350774684874</v>
      </c>
      <c r="H27">
        <v>7</v>
      </c>
      <c r="I27" s="141">
        <v>86123026</v>
      </c>
      <c r="J27">
        <v>15232</v>
      </c>
      <c r="K27" s="138">
        <f aca="true" t="shared" si="5" ref="K27:K33">I27/J27</f>
        <v>5654.085215336135</v>
      </c>
      <c r="M27" s="1">
        <v>80</v>
      </c>
      <c r="N27">
        <v>137678848</v>
      </c>
      <c r="O27" s="93">
        <v>44749</v>
      </c>
      <c r="P27" s="94">
        <v>0.3915625</v>
      </c>
      <c r="Q27" t="s">
        <v>109</v>
      </c>
      <c r="S27" s="94">
        <v>0.3902777777777778</v>
      </c>
      <c r="T27" t="s">
        <v>156</v>
      </c>
    </row>
    <row r="28" spans="1:21" ht="14.25" customHeight="1">
      <c r="A28" s="141">
        <v>19937708</v>
      </c>
      <c r="B28">
        <v>4096</v>
      </c>
      <c r="C28" s="138">
        <f t="shared" si="3"/>
        <v>4867.6044921875</v>
      </c>
      <c r="D28">
        <v>6</v>
      </c>
      <c r="E28" s="142">
        <v>19895738</v>
      </c>
      <c r="F28">
        <v>4096</v>
      </c>
      <c r="G28" s="138">
        <f t="shared" si="4"/>
        <v>4857.35791015625</v>
      </c>
      <c r="H28">
        <v>6</v>
      </c>
      <c r="I28" s="141">
        <v>19937708</v>
      </c>
      <c r="J28">
        <v>4096</v>
      </c>
      <c r="K28" s="138">
        <f t="shared" si="5"/>
        <v>4867.6044921875</v>
      </c>
      <c r="M28" s="1">
        <v>85</v>
      </c>
      <c r="N28" s="71">
        <v>137494528</v>
      </c>
      <c r="O28" s="143">
        <v>44749</v>
      </c>
      <c r="P28" s="144">
        <v>0.42733796296296295</v>
      </c>
      <c r="Q28" s="71" t="s">
        <v>110</v>
      </c>
      <c r="R28" s="71"/>
      <c r="S28" s="144">
        <v>0.4270833333333333</v>
      </c>
      <c r="T28" s="145" t="s">
        <v>157</v>
      </c>
      <c r="U28" s="145"/>
    </row>
    <row r="29" spans="1:21" ht="14.25">
      <c r="A29" s="141">
        <v>9705231</v>
      </c>
      <c r="B29">
        <v>1024</v>
      </c>
      <c r="C29" s="138">
        <f t="shared" si="3"/>
        <v>9477.7646484375</v>
      </c>
      <c r="D29">
        <v>5</v>
      </c>
      <c r="E29" s="142">
        <v>9688711</v>
      </c>
      <c r="F29">
        <v>1024</v>
      </c>
      <c r="G29" s="138">
        <f t="shared" si="4"/>
        <v>9461.6318359375</v>
      </c>
      <c r="H29">
        <v>5</v>
      </c>
      <c r="I29" s="141">
        <v>9705231</v>
      </c>
      <c r="J29">
        <v>1024</v>
      </c>
      <c r="K29" s="138">
        <f t="shared" si="5"/>
        <v>9477.7646484375</v>
      </c>
      <c r="M29" s="1">
        <v>90</v>
      </c>
      <c r="N29">
        <v>137494528</v>
      </c>
      <c r="O29" s="93">
        <v>44749</v>
      </c>
      <c r="P29" s="94">
        <v>0.38364583333333335</v>
      </c>
      <c r="Q29" t="s">
        <v>111</v>
      </c>
      <c r="S29" s="94">
        <v>0.3798611111111111</v>
      </c>
      <c r="T29" s="145"/>
      <c r="U29" s="145"/>
    </row>
    <row r="30" spans="1:21" ht="14.25">
      <c r="A30" s="141">
        <v>4237657</v>
      </c>
      <c r="B30">
        <v>256</v>
      </c>
      <c r="C30" s="138">
        <f t="shared" si="3"/>
        <v>16553.34765625</v>
      </c>
      <c r="D30">
        <v>4</v>
      </c>
      <c r="E30" s="142">
        <v>4154414</v>
      </c>
      <c r="F30">
        <v>256</v>
      </c>
      <c r="G30" s="138">
        <f t="shared" si="4"/>
        <v>16228.1796875</v>
      </c>
      <c r="H30">
        <v>4</v>
      </c>
      <c r="I30" s="141">
        <v>4237657</v>
      </c>
      <c r="J30">
        <v>256</v>
      </c>
      <c r="K30" s="138">
        <f t="shared" si="5"/>
        <v>16553.34765625</v>
      </c>
      <c r="M30" s="1">
        <v>95</v>
      </c>
      <c r="N30">
        <v>137273344</v>
      </c>
      <c r="O30" s="93">
        <v>44749</v>
      </c>
      <c r="P30" s="94">
        <v>0.39012731481481483</v>
      </c>
      <c r="Q30" t="s">
        <v>112</v>
      </c>
      <c r="S30" s="94">
        <v>0.3888888888888889</v>
      </c>
      <c r="T30" s="145"/>
      <c r="U30" s="145"/>
    </row>
    <row r="31" spans="1:13" ht="14.25">
      <c r="A31" s="141">
        <v>1428038</v>
      </c>
      <c r="B31">
        <v>64</v>
      </c>
      <c r="C31" s="138">
        <f t="shared" si="3"/>
        <v>22313.09375</v>
      </c>
      <c r="D31">
        <v>3</v>
      </c>
      <c r="E31" s="142">
        <v>1413432</v>
      </c>
      <c r="F31">
        <v>64</v>
      </c>
      <c r="G31" s="138">
        <f t="shared" si="4"/>
        <v>22084.875</v>
      </c>
      <c r="H31">
        <v>3</v>
      </c>
      <c r="I31" s="141">
        <v>1428038</v>
      </c>
      <c r="J31">
        <v>64</v>
      </c>
      <c r="K31" s="138">
        <f t="shared" si="5"/>
        <v>22313.09375</v>
      </c>
      <c r="M31" s="1">
        <v>95</v>
      </c>
    </row>
    <row r="32" spans="1:13" ht="14.25">
      <c r="A32" s="141">
        <v>311761</v>
      </c>
      <c r="B32">
        <v>16</v>
      </c>
      <c r="C32" s="138">
        <f t="shared" si="3"/>
        <v>19485.0625</v>
      </c>
      <c r="D32">
        <v>2</v>
      </c>
      <c r="E32" s="142">
        <v>308010</v>
      </c>
      <c r="F32">
        <v>16</v>
      </c>
      <c r="G32" s="138">
        <f t="shared" si="4"/>
        <v>19250.625</v>
      </c>
      <c r="H32">
        <v>2</v>
      </c>
      <c r="I32" s="141">
        <v>311761</v>
      </c>
      <c r="J32">
        <v>16</v>
      </c>
      <c r="K32" s="138">
        <f t="shared" si="5"/>
        <v>19485.0625</v>
      </c>
      <c r="M32" s="1">
        <v>95</v>
      </c>
    </row>
    <row r="33" spans="1:13" ht="14.25">
      <c r="A33" s="141">
        <v>172967</v>
      </c>
      <c r="B33">
        <v>4</v>
      </c>
      <c r="C33" s="138">
        <f t="shared" si="3"/>
        <v>43241.75</v>
      </c>
      <c r="D33">
        <v>1</v>
      </c>
      <c r="E33" s="142">
        <v>167786</v>
      </c>
      <c r="F33">
        <v>4</v>
      </c>
      <c r="G33" s="138">
        <f t="shared" si="4"/>
        <v>41946.5</v>
      </c>
      <c r="H33">
        <v>1</v>
      </c>
      <c r="I33" s="141">
        <v>172967</v>
      </c>
      <c r="J33">
        <v>4</v>
      </c>
      <c r="K33" s="138">
        <f t="shared" si="5"/>
        <v>43241.75</v>
      </c>
      <c r="M33" s="1">
        <v>95</v>
      </c>
    </row>
    <row r="34" spans="2:10" s="71" customFormat="1" ht="14.25">
      <c r="B34" s="2" t="s">
        <v>158</v>
      </c>
      <c r="F34" s="2" t="s">
        <v>159</v>
      </c>
      <c r="J34" s="2" t="s">
        <v>160</v>
      </c>
    </row>
  </sheetData>
  <sheetProtection selectLockedCells="1" selectUnlockedCells="1"/>
  <mergeCells count="3">
    <mergeCell ref="A14:G14"/>
    <mergeCell ref="I14:K14"/>
    <mergeCell ref="T28:U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2023-03-22T11:00:35Z</dcterms:modified>
  <cp:category/>
  <cp:version/>
  <cp:contentType/>
  <cp:contentStatus/>
  <cp:revision>222</cp:revision>
</cp:coreProperties>
</file>